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8FB3B5B-5DEB-42B0-BAEA-0E80EA89188A}" xr6:coauthVersionLast="47" xr6:coauthVersionMax="47" xr10:uidLastSave="{00000000-0000-0000-0000-000000000000}"/>
  <bookViews>
    <workbookView xWindow="-108" yWindow="-108" windowWidth="23256" windowHeight="12456" xr2:uid="{CF0654B1-5A57-4A68-BD3C-2DDEB0264857}"/>
  </bookViews>
  <sheets>
    <sheet name="出勤簿（記入例）" sheetId="3" r:id="rId1"/>
    <sheet name="労働者名簿" sheetId="6" r:id="rId2"/>
    <sheet name="年次有給休暇管理簿" sheetId="24" r:id="rId3"/>
    <sheet name="賃金台帳" sheetId="4" r:id="rId4"/>
    <sheet name="出勤簿(1)" sheetId="12" r:id="rId5"/>
    <sheet name="出勤簿(2)" sheetId="13" r:id="rId6"/>
    <sheet name="出勤簿(3)" sheetId="14" r:id="rId7"/>
    <sheet name="出勤簿(4)" sheetId="15" r:id="rId8"/>
    <sheet name="出勤簿(5)" sheetId="16" r:id="rId9"/>
    <sheet name="出勤簿(6)" sheetId="17" r:id="rId10"/>
    <sheet name="出勤簿(7)" sheetId="18" r:id="rId11"/>
    <sheet name="出勤簿(8)" sheetId="19" r:id="rId12"/>
    <sheet name="出勤簿(9)" sheetId="20" r:id="rId13"/>
    <sheet name="出勤簿(10)" sheetId="21" r:id="rId14"/>
    <sheet name="出勤簿(11)" sheetId="22" r:id="rId15"/>
    <sheet name="出勤簿(12)" sheetId="23" r:id="rId16"/>
    <sheet name="プルダウン" sheetId="5" state="hidden" r:id="rId17"/>
  </sheets>
  <definedNames>
    <definedName name="_xlnm.Print_Area" localSheetId="4">'出勤簿(1)'!$B$2:$P$40</definedName>
    <definedName name="_xlnm.Print_Area" localSheetId="13">'出勤簿(10)'!$B$2:$P$40</definedName>
    <definedName name="_xlnm.Print_Area" localSheetId="14">'出勤簿(11)'!$B$2:$P$40</definedName>
    <definedName name="_xlnm.Print_Area" localSheetId="15">'出勤簿(12)'!$B$2:$P$40</definedName>
    <definedName name="_xlnm.Print_Area" localSheetId="5">'出勤簿(2)'!$B$2:$P$40</definedName>
    <definedName name="_xlnm.Print_Area" localSheetId="6">'出勤簿(3)'!$B$2:$P$40</definedName>
    <definedName name="_xlnm.Print_Area" localSheetId="7">'出勤簿(4)'!$B$2:$P$40</definedName>
    <definedName name="_xlnm.Print_Area" localSheetId="8">'出勤簿(5)'!$B$2:$P$40</definedName>
    <definedName name="_xlnm.Print_Area" localSheetId="9">'出勤簿(6)'!$B$2:$P$40</definedName>
    <definedName name="_xlnm.Print_Area" localSheetId="10">'出勤簿(7)'!$B$2:$P$40</definedName>
    <definedName name="_xlnm.Print_Area" localSheetId="11">'出勤簿(8)'!$B$2:$P$40</definedName>
    <definedName name="_xlnm.Print_Area" localSheetId="12">'出勤簿(9)'!$B$2:$P$40</definedName>
    <definedName name="_xlnm.Print_Area" localSheetId="0">'出勤簿（記入例）'!$B$1:$P$41</definedName>
    <definedName name="_xlnm.Print_Area" localSheetId="1">労働者名簿!$A$1:$F$14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4" l="1"/>
  <c r="C5" i="24"/>
  <c r="I35" i="4" l="1"/>
  <c r="K35" i="4"/>
  <c r="M35" i="4"/>
  <c r="O35" i="4"/>
  <c r="Q35" i="4"/>
  <c r="S35" i="4"/>
  <c r="U35" i="4"/>
  <c r="W35" i="4"/>
  <c r="AA35" i="4"/>
  <c r="Y35" i="4"/>
  <c r="K40" i="3"/>
  <c r="K40" i="13"/>
  <c r="G7" i="4" s="1"/>
  <c r="K40" i="14"/>
  <c r="I7" i="4" s="1"/>
  <c r="K40" i="15"/>
  <c r="K7" i="4" s="1"/>
  <c r="K40" i="16"/>
  <c r="M7" i="4" s="1"/>
  <c r="K40" i="17"/>
  <c r="O7" i="4" s="1"/>
  <c r="K40" i="18"/>
  <c r="Q7" i="4" s="1"/>
  <c r="K40" i="19"/>
  <c r="S7" i="4" s="1"/>
  <c r="K40" i="20"/>
  <c r="U7" i="4" s="1"/>
  <c r="K40" i="21"/>
  <c r="W7" i="4" s="1"/>
  <c r="K40" i="22"/>
  <c r="Y7" i="4" s="1"/>
  <c r="K40" i="23"/>
  <c r="AA7" i="4" s="1"/>
  <c r="K40" i="12"/>
  <c r="E7" i="4" s="1"/>
  <c r="AA6" i="4"/>
  <c r="J40" i="23"/>
  <c r="I40" i="23"/>
  <c r="H40" i="23"/>
  <c r="G40" i="23"/>
  <c r="F40" i="23"/>
  <c r="M39" i="23"/>
  <c r="N39" i="23" s="1"/>
  <c r="O39" i="23" s="1"/>
  <c r="M38" i="23"/>
  <c r="N38" i="23" s="1"/>
  <c r="O38" i="23" s="1"/>
  <c r="M37" i="23"/>
  <c r="N37" i="23" s="1"/>
  <c r="O37" i="23" s="1"/>
  <c r="M36" i="23"/>
  <c r="N36" i="23" s="1"/>
  <c r="O36" i="23" s="1"/>
  <c r="M35" i="23"/>
  <c r="N35" i="23" s="1"/>
  <c r="O35" i="23" s="1"/>
  <c r="M34" i="23"/>
  <c r="N34" i="23" s="1"/>
  <c r="O34" i="23" s="1"/>
  <c r="M33" i="23"/>
  <c r="N33" i="23" s="1"/>
  <c r="O33" i="23" s="1"/>
  <c r="M32" i="23"/>
  <c r="N32" i="23" s="1"/>
  <c r="O32" i="23" s="1"/>
  <c r="M31" i="23"/>
  <c r="N31" i="23" s="1"/>
  <c r="O31" i="23" s="1"/>
  <c r="M30" i="23"/>
  <c r="N30" i="23" s="1"/>
  <c r="O30" i="23" s="1"/>
  <c r="M29" i="23"/>
  <c r="N29" i="23" s="1"/>
  <c r="O29" i="23" s="1"/>
  <c r="M28" i="23"/>
  <c r="N28" i="23" s="1"/>
  <c r="O28" i="23" s="1"/>
  <c r="M27" i="23"/>
  <c r="N27" i="23" s="1"/>
  <c r="O27" i="23" s="1"/>
  <c r="M26" i="23"/>
  <c r="N26" i="23" s="1"/>
  <c r="O26" i="23" s="1"/>
  <c r="M25" i="23"/>
  <c r="N25" i="23" s="1"/>
  <c r="O25" i="23" s="1"/>
  <c r="N24" i="23"/>
  <c r="O24" i="23" s="1"/>
  <c r="M24" i="23"/>
  <c r="M23" i="23"/>
  <c r="N23" i="23" s="1"/>
  <c r="O23" i="23" s="1"/>
  <c r="M22" i="23"/>
  <c r="N22" i="23" s="1"/>
  <c r="O22" i="23" s="1"/>
  <c r="M21" i="23"/>
  <c r="N21" i="23" s="1"/>
  <c r="O21" i="23" s="1"/>
  <c r="M20" i="23"/>
  <c r="N20" i="23" s="1"/>
  <c r="O20" i="23" s="1"/>
  <c r="M19" i="23"/>
  <c r="N19" i="23" s="1"/>
  <c r="O19" i="23" s="1"/>
  <c r="M18" i="23"/>
  <c r="N18" i="23" s="1"/>
  <c r="O18" i="23" s="1"/>
  <c r="M17" i="23"/>
  <c r="N17" i="23" s="1"/>
  <c r="O17" i="23" s="1"/>
  <c r="M16" i="23"/>
  <c r="N16" i="23" s="1"/>
  <c r="O16" i="23" s="1"/>
  <c r="M15" i="23"/>
  <c r="N15" i="23" s="1"/>
  <c r="O15" i="23" s="1"/>
  <c r="M14" i="23"/>
  <c r="N14" i="23" s="1"/>
  <c r="O14" i="23" s="1"/>
  <c r="M13" i="23"/>
  <c r="N13" i="23" s="1"/>
  <c r="O13" i="23" s="1"/>
  <c r="M12" i="23"/>
  <c r="N12" i="23" s="1"/>
  <c r="O12" i="23" s="1"/>
  <c r="M11" i="23"/>
  <c r="N11" i="23" s="1"/>
  <c r="O11" i="23" s="1"/>
  <c r="M10" i="23"/>
  <c r="N10" i="23" s="1"/>
  <c r="O10" i="23" s="1"/>
  <c r="M9" i="23"/>
  <c r="N9" i="23" s="1"/>
  <c r="B9" i="23"/>
  <c r="B36" i="23" s="1"/>
  <c r="C36" i="23" s="1"/>
  <c r="P3" i="23"/>
  <c r="P2" i="23"/>
  <c r="Y6" i="4"/>
  <c r="J40" i="22"/>
  <c r="I40" i="22"/>
  <c r="H40" i="22"/>
  <c r="G40" i="22"/>
  <c r="F40" i="22"/>
  <c r="M39" i="22"/>
  <c r="N39" i="22" s="1"/>
  <c r="O39" i="22" s="1"/>
  <c r="M38" i="22"/>
  <c r="N38" i="22" s="1"/>
  <c r="O38" i="22" s="1"/>
  <c r="M37" i="22"/>
  <c r="N37" i="22" s="1"/>
  <c r="O37" i="22" s="1"/>
  <c r="M36" i="22"/>
  <c r="N36" i="22" s="1"/>
  <c r="O36" i="22" s="1"/>
  <c r="M35" i="22"/>
  <c r="N35" i="22" s="1"/>
  <c r="O35" i="22" s="1"/>
  <c r="M34" i="22"/>
  <c r="N34" i="22" s="1"/>
  <c r="O34" i="22" s="1"/>
  <c r="M33" i="22"/>
  <c r="N33" i="22" s="1"/>
  <c r="O33" i="22" s="1"/>
  <c r="M32" i="22"/>
  <c r="N32" i="22" s="1"/>
  <c r="O32" i="22" s="1"/>
  <c r="M31" i="22"/>
  <c r="N31" i="22" s="1"/>
  <c r="O31" i="22" s="1"/>
  <c r="M30" i="22"/>
  <c r="N30" i="22" s="1"/>
  <c r="O30" i="22" s="1"/>
  <c r="M29" i="22"/>
  <c r="N29" i="22" s="1"/>
  <c r="O29" i="22" s="1"/>
  <c r="M28" i="22"/>
  <c r="N28" i="22" s="1"/>
  <c r="O28" i="22" s="1"/>
  <c r="M27" i="22"/>
  <c r="N27" i="22" s="1"/>
  <c r="O27" i="22" s="1"/>
  <c r="M26" i="22"/>
  <c r="N26" i="22" s="1"/>
  <c r="O26" i="22" s="1"/>
  <c r="M25" i="22"/>
  <c r="N25" i="22" s="1"/>
  <c r="O25" i="22" s="1"/>
  <c r="M24" i="22"/>
  <c r="N24" i="22" s="1"/>
  <c r="O24" i="22" s="1"/>
  <c r="M23" i="22"/>
  <c r="N23" i="22" s="1"/>
  <c r="O23" i="22" s="1"/>
  <c r="M22" i="22"/>
  <c r="N22" i="22" s="1"/>
  <c r="O22" i="22" s="1"/>
  <c r="M21" i="22"/>
  <c r="N21" i="22" s="1"/>
  <c r="O21" i="22" s="1"/>
  <c r="M20" i="22"/>
  <c r="N20" i="22" s="1"/>
  <c r="O20" i="22" s="1"/>
  <c r="M19" i="22"/>
  <c r="N19" i="22" s="1"/>
  <c r="O19" i="22" s="1"/>
  <c r="M18" i="22"/>
  <c r="N18" i="22" s="1"/>
  <c r="O18" i="22" s="1"/>
  <c r="M17" i="22"/>
  <c r="N17" i="22" s="1"/>
  <c r="O17" i="22" s="1"/>
  <c r="M16" i="22"/>
  <c r="N16" i="22" s="1"/>
  <c r="O16" i="22" s="1"/>
  <c r="M15" i="22"/>
  <c r="N15" i="22" s="1"/>
  <c r="O15" i="22" s="1"/>
  <c r="M14" i="22"/>
  <c r="N14" i="22" s="1"/>
  <c r="O14" i="22" s="1"/>
  <c r="M13" i="22"/>
  <c r="N13" i="22" s="1"/>
  <c r="O13" i="22" s="1"/>
  <c r="M12" i="22"/>
  <c r="N12" i="22" s="1"/>
  <c r="O12" i="22" s="1"/>
  <c r="M11" i="22"/>
  <c r="N11" i="22" s="1"/>
  <c r="O11" i="22" s="1"/>
  <c r="M10" i="22"/>
  <c r="N10" i="22" s="1"/>
  <c r="O10" i="22" s="1"/>
  <c r="M9" i="22"/>
  <c r="N9" i="22" s="1"/>
  <c r="B9" i="22"/>
  <c r="B36" i="22" s="1"/>
  <c r="C36" i="22" s="1"/>
  <c r="P3" i="22"/>
  <c r="P2" i="22"/>
  <c r="W6" i="4"/>
  <c r="J40" i="21"/>
  <c r="I40" i="21"/>
  <c r="H40" i="21"/>
  <c r="G40" i="21"/>
  <c r="F40" i="21"/>
  <c r="M39" i="21"/>
  <c r="N39" i="21" s="1"/>
  <c r="O39" i="21" s="1"/>
  <c r="M38" i="21"/>
  <c r="N38" i="21" s="1"/>
  <c r="O38" i="21" s="1"/>
  <c r="M37" i="21"/>
  <c r="N37" i="21" s="1"/>
  <c r="O37" i="21" s="1"/>
  <c r="M36" i="21"/>
  <c r="N36" i="21" s="1"/>
  <c r="O36" i="21" s="1"/>
  <c r="M35" i="21"/>
  <c r="N35" i="21" s="1"/>
  <c r="O35" i="21" s="1"/>
  <c r="M34" i="21"/>
  <c r="N34" i="21" s="1"/>
  <c r="O34" i="21" s="1"/>
  <c r="M33" i="21"/>
  <c r="N33" i="21" s="1"/>
  <c r="O33" i="21" s="1"/>
  <c r="M32" i="21"/>
  <c r="N32" i="21" s="1"/>
  <c r="O32" i="21" s="1"/>
  <c r="M31" i="21"/>
  <c r="N31" i="21" s="1"/>
  <c r="O31" i="21" s="1"/>
  <c r="M30" i="21"/>
  <c r="N30" i="21" s="1"/>
  <c r="O30" i="21" s="1"/>
  <c r="M29" i="21"/>
  <c r="N29" i="21" s="1"/>
  <c r="O29" i="21" s="1"/>
  <c r="M28" i="21"/>
  <c r="N28" i="21" s="1"/>
  <c r="O28" i="21" s="1"/>
  <c r="M27" i="21"/>
  <c r="N27" i="21" s="1"/>
  <c r="O27" i="21" s="1"/>
  <c r="M26" i="21"/>
  <c r="N26" i="21" s="1"/>
  <c r="O26" i="21" s="1"/>
  <c r="M25" i="21"/>
  <c r="N25" i="21" s="1"/>
  <c r="O25" i="21" s="1"/>
  <c r="M24" i="21"/>
  <c r="N24" i="21" s="1"/>
  <c r="O24" i="21" s="1"/>
  <c r="M23" i="21"/>
  <c r="N23" i="21" s="1"/>
  <c r="O23" i="21" s="1"/>
  <c r="M22" i="21"/>
  <c r="N22" i="21" s="1"/>
  <c r="O22" i="21" s="1"/>
  <c r="M21" i="21"/>
  <c r="N21" i="21" s="1"/>
  <c r="O21" i="21" s="1"/>
  <c r="M20" i="21"/>
  <c r="N20" i="21" s="1"/>
  <c r="O20" i="21" s="1"/>
  <c r="M19" i="21"/>
  <c r="N19" i="21" s="1"/>
  <c r="O19" i="21" s="1"/>
  <c r="M18" i="21"/>
  <c r="N18" i="21" s="1"/>
  <c r="O18" i="21" s="1"/>
  <c r="N17" i="21"/>
  <c r="O17" i="21" s="1"/>
  <c r="M17" i="21"/>
  <c r="M16" i="21"/>
  <c r="N16" i="21" s="1"/>
  <c r="O16" i="21" s="1"/>
  <c r="M15" i="21"/>
  <c r="N15" i="21" s="1"/>
  <c r="O15" i="21" s="1"/>
  <c r="M14" i="21"/>
  <c r="N14" i="21" s="1"/>
  <c r="O14" i="21" s="1"/>
  <c r="M13" i="21"/>
  <c r="N13" i="21" s="1"/>
  <c r="O13" i="21" s="1"/>
  <c r="M12" i="21"/>
  <c r="N12" i="21" s="1"/>
  <c r="O12" i="21" s="1"/>
  <c r="M11" i="21"/>
  <c r="N11" i="21" s="1"/>
  <c r="O11" i="21" s="1"/>
  <c r="M10" i="21"/>
  <c r="N10" i="21" s="1"/>
  <c r="O10" i="21" s="1"/>
  <c r="M9" i="21"/>
  <c r="N9" i="21" s="1"/>
  <c r="B9" i="21"/>
  <c r="B15" i="21" s="1"/>
  <c r="C15" i="21" s="1"/>
  <c r="P3" i="21"/>
  <c r="P2" i="21"/>
  <c r="U6" i="4"/>
  <c r="J40" i="20"/>
  <c r="I40" i="20"/>
  <c r="H40" i="20"/>
  <c r="G40" i="20"/>
  <c r="F40" i="20"/>
  <c r="M39" i="20"/>
  <c r="N39" i="20" s="1"/>
  <c r="O39" i="20" s="1"/>
  <c r="M38" i="20"/>
  <c r="N38" i="20" s="1"/>
  <c r="O38" i="20" s="1"/>
  <c r="M37" i="20"/>
  <c r="N37" i="20" s="1"/>
  <c r="O37" i="20" s="1"/>
  <c r="N36" i="20"/>
  <c r="O36" i="20" s="1"/>
  <c r="M36" i="20"/>
  <c r="M35" i="20"/>
  <c r="N35" i="20" s="1"/>
  <c r="O35" i="20" s="1"/>
  <c r="M34" i="20"/>
  <c r="N34" i="20" s="1"/>
  <c r="O34" i="20" s="1"/>
  <c r="M33" i="20"/>
  <c r="N33" i="20" s="1"/>
  <c r="O33" i="20" s="1"/>
  <c r="M32" i="20"/>
  <c r="N32" i="20" s="1"/>
  <c r="O32" i="20" s="1"/>
  <c r="M31" i="20"/>
  <c r="N31" i="20" s="1"/>
  <c r="O31" i="20" s="1"/>
  <c r="M30" i="20"/>
  <c r="N30" i="20" s="1"/>
  <c r="O30" i="20" s="1"/>
  <c r="N29" i="20"/>
  <c r="O29" i="20" s="1"/>
  <c r="M29" i="20"/>
  <c r="M28" i="20"/>
  <c r="N28" i="20" s="1"/>
  <c r="O28" i="20" s="1"/>
  <c r="M27" i="20"/>
  <c r="N27" i="20" s="1"/>
  <c r="O27" i="20" s="1"/>
  <c r="M26" i="20"/>
  <c r="N26" i="20" s="1"/>
  <c r="O26" i="20" s="1"/>
  <c r="M25" i="20"/>
  <c r="N25" i="20" s="1"/>
  <c r="O25" i="20" s="1"/>
  <c r="N24" i="20"/>
  <c r="O24" i="20" s="1"/>
  <c r="M24" i="20"/>
  <c r="M23" i="20"/>
  <c r="N23" i="20" s="1"/>
  <c r="O23" i="20" s="1"/>
  <c r="M22" i="20"/>
  <c r="N22" i="20" s="1"/>
  <c r="O22" i="20" s="1"/>
  <c r="M21" i="20"/>
  <c r="N21" i="20" s="1"/>
  <c r="O21" i="20" s="1"/>
  <c r="M20" i="20"/>
  <c r="N20" i="20" s="1"/>
  <c r="O20" i="20" s="1"/>
  <c r="M19" i="20"/>
  <c r="N19" i="20" s="1"/>
  <c r="O19" i="20" s="1"/>
  <c r="M18" i="20"/>
  <c r="N18" i="20" s="1"/>
  <c r="O18" i="20" s="1"/>
  <c r="M17" i="20"/>
  <c r="N17" i="20" s="1"/>
  <c r="O17" i="20" s="1"/>
  <c r="M16" i="20"/>
  <c r="N16" i="20" s="1"/>
  <c r="O16" i="20" s="1"/>
  <c r="M15" i="20"/>
  <c r="N15" i="20" s="1"/>
  <c r="O15" i="20" s="1"/>
  <c r="M14" i="20"/>
  <c r="N14" i="20" s="1"/>
  <c r="O14" i="20" s="1"/>
  <c r="M13" i="20"/>
  <c r="N13" i="20" s="1"/>
  <c r="O13" i="20" s="1"/>
  <c r="M12" i="20"/>
  <c r="N12" i="20" s="1"/>
  <c r="O12" i="20" s="1"/>
  <c r="M11" i="20"/>
  <c r="N11" i="20" s="1"/>
  <c r="O11" i="20" s="1"/>
  <c r="M10" i="20"/>
  <c r="N10" i="20" s="1"/>
  <c r="O10" i="20" s="1"/>
  <c r="M9" i="20"/>
  <c r="N9" i="20" s="1"/>
  <c r="B9" i="20"/>
  <c r="B36" i="20" s="1"/>
  <c r="C36" i="20" s="1"/>
  <c r="P3" i="20"/>
  <c r="P2" i="20"/>
  <c r="S6" i="4"/>
  <c r="J40" i="19"/>
  <c r="I40" i="19"/>
  <c r="H40" i="19"/>
  <c r="G40" i="19"/>
  <c r="F40" i="19"/>
  <c r="M39" i="19"/>
  <c r="N39" i="19" s="1"/>
  <c r="O39" i="19" s="1"/>
  <c r="M38" i="19"/>
  <c r="N38" i="19" s="1"/>
  <c r="O38" i="19" s="1"/>
  <c r="M37" i="19"/>
  <c r="N37" i="19" s="1"/>
  <c r="O37" i="19" s="1"/>
  <c r="M36" i="19"/>
  <c r="N36" i="19" s="1"/>
  <c r="O36" i="19" s="1"/>
  <c r="M35" i="19"/>
  <c r="N35" i="19" s="1"/>
  <c r="O35" i="19" s="1"/>
  <c r="M34" i="19"/>
  <c r="N34" i="19" s="1"/>
  <c r="O34" i="19" s="1"/>
  <c r="M33" i="19"/>
  <c r="N33" i="19" s="1"/>
  <c r="O33" i="19" s="1"/>
  <c r="M32" i="19"/>
  <c r="N32" i="19" s="1"/>
  <c r="O32" i="19" s="1"/>
  <c r="M31" i="19"/>
  <c r="N31" i="19" s="1"/>
  <c r="O31" i="19" s="1"/>
  <c r="M30" i="19"/>
  <c r="N30" i="19" s="1"/>
  <c r="O30" i="19" s="1"/>
  <c r="M29" i="19"/>
  <c r="N29" i="19" s="1"/>
  <c r="O29" i="19" s="1"/>
  <c r="N28" i="19"/>
  <c r="O28" i="19" s="1"/>
  <c r="M28" i="19"/>
  <c r="M27" i="19"/>
  <c r="N27" i="19" s="1"/>
  <c r="O27" i="19" s="1"/>
  <c r="M26" i="19"/>
  <c r="N26" i="19" s="1"/>
  <c r="O26" i="19" s="1"/>
  <c r="M25" i="19"/>
  <c r="N25" i="19" s="1"/>
  <c r="O25" i="19" s="1"/>
  <c r="M24" i="19"/>
  <c r="N24" i="19" s="1"/>
  <c r="O24" i="19" s="1"/>
  <c r="M23" i="19"/>
  <c r="N23" i="19" s="1"/>
  <c r="O23" i="19" s="1"/>
  <c r="M22" i="19"/>
  <c r="N22" i="19" s="1"/>
  <c r="O22" i="19" s="1"/>
  <c r="M21" i="19"/>
  <c r="N21" i="19" s="1"/>
  <c r="O21" i="19" s="1"/>
  <c r="M20" i="19"/>
  <c r="N20" i="19" s="1"/>
  <c r="O20" i="19" s="1"/>
  <c r="M19" i="19"/>
  <c r="N19" i="19" s="1"/>
  <c r="O19" i="19" s="1"/>
  <c r="M18" i="19"/>
  <c r="N18" i="19" s="1"/>
  <c r="O18" i="19" s="1"/>
  <c r="M17" i="19"/>
  <c r="N17" i="19" s="1"/>
  <c r="O17" i="19" s="1"/>
  <c r="M16" i="19"/>
  <c r="N16" i="19" s="1"/>
  <c r="O16" i="19" s="1"/>
  <c r="M15" i="19"/>
  <c r="N15" i="19" s="1"/>
  <c r="O15" i="19" s="1"/>
  <c r="M14" i="19"/>
  <c r="N14" i="19" s="1"/>
  <c r="O14" i="19" s="1"/>
  <c r="M13" i="19"/>
  <c r="N13" i="19" s="1"/>
  <c r="O13" i="19" s="1"/>
  <c r="M12" i="19"/>
  <c r="N12" i="19" s="1"/>
  <c r="O12" i="19" s="1"/>
  <c r="M11" i="19"/>
  <c r="N11" i="19" s="1"/>
  <c r="O11" i="19" s="1"/>
  <c r="M10" i="19"/>
  <c r="N10" i="19" s="1"/>
  <c r="O10" i="19" s="1"/>
  <c r="M9" i="19"/>
  <c r="N9" i="19" s="1"/>
  <c r="B9" i="19"/>
  <c r="B15" i="19" s="1"/>
  <c r="C15" i="19" s="1"/>
  <c r="P3" i="19"/>
  <c r="P2" i="19"/>
  <c r="Q6" i="4"/>
  <c r="O6" i="4"/>
  <c r="M6" i="4"/>
  <c r="K6" i="4"/>
  <c r="I6" i="4"/>
  <c r="G6" i="4"/>
  <c r="E6" i="4"/>
  <c r="J40" i="18"/>
  <c r="I40" i="18"/>
  <c r="H40" i="18"/>
  <c r="G40" i="18"/>
  <c r="F40" i="18"/>
  <c r="M39" i="18"/>
  <c r="N39" i="18" s="1"/>
  <c r="O39" i="18" s="1"/>
  <c r="M38" i="18"/>
  <c r="N38" i="18" s="1"/>
  <c r="O38" i="18" s="1"/>
  <c r="M37" i="18"/>
  <c r="N37" i="18" s="1"/>
  <c r="O37" i="18" s="1"/>
  <c r="M36" i="18"/>
  <c r="N36" i="18" s="1"/>
  <c r="O36" i="18" s="1"/>
  <c r="M35" i="18"/>
  <c r="N35" i="18" s="1"/>
  <c r="O35" i="18" s="1"/>
  <c r="M34" i="18"/>
  <c r="N34" i="18" s="1"/>
  <c r="O34" i="18" s="1"/>
  <c r="M33" i="18"/>
  <c r="N33" i="18" s="1"/>
  <c r="O33" i="18" s="1"/>
  <c r="M32" i="18"/>
  <c r="N32" i="18" s="1"/>
  <c r="O32" i="18" s="1"/>
  <c r="M31" i="18"/>
  <c r="N31" i="18" s="1"/>
  <c r="O31" i="18" s="1"/>
  <c r="M30" i="18"/>
  <c r="N30" i="18" s="1"/>
  <c r="O30" i="18" s="1"/>
  <c r="M29" i="18"/>
  <c r="N29" i="18" s="1"/>
  <c r="O29" i="18" s="1"/>
  <c r="M28" i="18"/>
  <c r="N28" i="18" s="1"/>
  <c r="O28" i="18" s="1"/>
  <c r="M27" i="18"/>
  <c r="N27" i="18" s="1"/>
  <c r="O27" i="18" s="1"/>
  <c r="M26" i="18"/>
  <c r="N26" i="18" s="1"/>
  <c r="O26" i="18" s="1"/>
  <c r="M25" i="18"/>
  <c r="N25" i="18" s="1"/>
  <c r="O25" i="18" s="1"/>
  <c r="M24" i="18"/>
  <c r="N24" i="18" s="1"/>
  <c r="O24" i="18" s="1"/>
  <c r="M23" i="18"/>
  <c r="N23" i="18" s="1"/>
  <c r="O23" i="18" s="1"/>
  <c r="M22" i="18"/>
  <c r="N22" i="18" s="1"/>
  <c r="O22" i="18" s="1"/>
  <c r="M21" i="18"/>
  <c r="N21" i="18" s="1"/>
  <c r="O21" i="18" s="1"/>
  <c r="M20" i="18"/>
  <c r="N20" i="18" s="1"/>
  <c r="O20" i="18" s="1"/>
  <c r="M19" i="18"/>
  <c r="N19" i="18" s="1"/>
  <c r="O19" i="18" s="1"/>
  <c r="M18" i="18"/>
  <c r="N18" i="18" s="1"/>
  <c r="O18" i="18" s="1"/>
  <c r="M17" i="18"/>
  <c r="N17" i="18" s="1"/>
  <c r="O17" i="18" s="1"/>
  <c r="M16" i="18"/>
  <c r="N16" i="18" s="1"/>
  <c r="O16" i="18" s="1"/>
  <c r="M15" i="18"/>
  <c r="N15" i="18" s="1"/>
  <c r="O15" i="18" s="1"/>
  <c r="M14" i="18"/>
  <c r="N14" i="18" s="1"/>
  <c r="O14" i="18" s="1"/>
  <c r="M13" i="18"/>
  <c r="N13" i="18" s="1"/>
  <c r="O13" i="18" s="1"/>
  <c r="M12" i="18"/>
  <c r="N12" i="18" s="1"/>
  <c r="O12" i="18" s="1"/>
  <c r="M11" i="18"/>
  <c r="N11" i="18" s="1"/>
  <c r="O11" i="18" s="1"/>
  <c r="M10" i="18"/>
  <c r="N10" i="18" s="1"/>
  <c r="O10" i="18" s="1"/>
  <c r="M9" i="18"/>
  <c r="N9" i="18" s="1"/>
  <c r="B9" i="18"/>
  <c r="B36" i="18" s="1"/>
  <c r="C36" i="18" s="1"/>
  <c r="P3" i="18"/>
  <c r="P2" i="18"/>
  <c r="J40" i="17"/>
  <c r="I40" i="17"/>
  <c r="H40" i="17"/>
  <c r="G40" i="17"/>
  <c r="F40" i="17"/>
  <c r="M39" i="17"/>
  <c r="N39" i="17" s="1"/>
  <c r="O39" i="17" s="1"/>
  <c r="M38" i="17"/>
  <c r="N38" i="17" s="1"/>
  <c r="O38" i="17" s="1"/>
  <c r="M37" i="17"/>
  <c r="N37" i="17" s="1"/>
  <c r="O37" i="17" s="1"/>
  <c r="M36" i="17"/>
  <c r="N36" i="17" s="1"/>
  <c r="O36" i="17" s="1"/>
  <c r="M35" i="17"/>
  <c r="N35" i="17" s="1"/>
  <c r="O35" i="17" s="1"/>
  <c r="M34" i="17"/>
  <c r="N34" i="17" s="1"/>
  <c r="O34" i="17" s="1"/>
  <c r="M33" i="17"/>
  <c r="N33" i="17" s="1"/>
  <c r="O33" i="17" s="1"/>
  <c r="M32" i="17"/>
  <c r="N32" i="17" s="1"/>
  <c r="O32" i="17" s="1"/>
  <c r="M31" i="17"/>
  <c r="N31" i="17" s="1"/>
  <c r="O31" i="17" s="1"/>
  <c r="M30" i="17"/>
  <c r="N30" i="17" s="1"/>
  <c r="O30" i="17" s="1"/>
  <c r="N29" i="17"/>
  <c r="O29" i="17" s="1"/>
  <c r="M29" i="17"/>
  <c r="M28" i="17"/>
  <c r="N28" i="17" s="1"/>
  <c r="O28" i="17" s="1"/>
  <c r="M27" i="17"/>
  <c r="N27" i="17" s="1"/>
  <c r="O27" i="17" s="1"/>
  <c r="M26" i="17"/>
  <c r="N26" i="17" s="1"/>
  <c r="O26" i="17" s="1"/>
  <c r="M25" i="17"/>
  <c r="N25" i="17" s="1"/>
  <c r="O25" i="17" s="1"/>
  <c r="M24" i="17"/>
  <c r="N24" i="17" s="1"/>
  <c r="O24" i="17" s="1"/>
  <c r="M23" i="17"/>
  <c r="N23" i="17" s="1"/>
  <c r="O23" i="17" s="1"/>
  <c r="M22" i="17"/>
  <c r="N22" i="17" s="1"/>
  <c r="O22" i="17" s="1"/>
  <c r="M21" i="17"/>
  <c r="N21" i="17" s="1"/>
  <c r="O21" i="17" s="1"/>
  <c r="M20" i="17"/>
  <c r="N20" i="17" s="1"/>
  <c r="O20" i="17" s="1"/>
  <c r="M19" i="17"/>
  <c r="N19" i="17" s="1"/>
  <c r="O19" i="17" s="1"/>
  <c r="M18" i="17"/>
  <c r="N18" i="17" s="1"/>
  <c r="O18" i="17" s="1"/>
  <c r="M17" i="17"/>
  <c r="N17" i="17" s="1"/>
  <c r="O17" i="17" s="1"/>
  <c r="M16" i="17"/>
  <c r="N16" i="17" s="1"/>
  <c r="O16" i="17" s="1"/>
  <c r="M15" i="17"/>
  <c r="N15" i="17" s="1"/>
  <c r="O15" i="17" s="1"/>
  <c r="M14" i="17"/>
  <c r="N14" i="17" s="1"/>
  <c r="O14" i="17" s="1"/>
  <c r="M13" i="17"/>
  <c r="N13" i="17" s="1"/>
  <c r="O13" i="17" s="1"/>
  <c r="M12" i="17"/>
  <c r="N12" i="17" s="1"/>
  <c r="O12" i="17" s="1"/>
  <c r="M11" i="17"/>
  <c r="N11" i="17" s="1"/>
  <c r="O11" i="17" s="1"/>
  <c r="M10" i="17"/>
  <c r="N10" i="17" s="1"/>
  <c r="O10" i="17" s="1"/>
  <c r="M9" i="17"/>
  <c r="N9" i="17" s="1"/>
  <c r="B9" i="17"/>
  <c r="B15" i="17" s="1"/>
  <c r="C15" i="17" s="1"/>
  <c r="P3" i="17"/>
  <c r="P2" i="17"/>
  <c r="J40" i="16"/>
  <c r="I40" i="16"/>
  <c r="H40" i="16"/>
  <c r="G40" i="16"/>
  <c r="F40" i="16"/>
  <c r="M39" i="16"/>
  <c r="N39" i="16" s="1"/>
  <c r="O39" i="16" s="1"/>
  <c r="M38" i="16"/>
  <c r="N38" i="16" s="1"/>
  <c r="O38" i="16" s="1"/>
  <c r="M37" i="16"/>
  <c r="N37" i="16" s="1"/>
  <c r="O37" i="16" s="1"/>
  <c r="M36" i="16"/>
  <c r="N36" i="16" s="1"/>
  <c r="O36" i="16" s="1"/>
  <c r="M35" i="16"/>
  <c r="N35" i="16" s="1"/>
  <c r="O35" i="16" s="1"/>
  <c r="M34" i="16"/>
  <c r="N34" i="16" s="1"/>
  <c r="O34" i="16" s="1"/>
  <c r="M33" i="16"/>
  <c r="N33" i="16" s="1"/>
  <c r="O33" i="16" s="1"/>
  <c r="M32" i="16"/>
  <c r="N32" i="16" s="1"/>
  <c r="O32" i="16" s="1"/>
  <c r="M31" i="16"/>
  <c r="N31" i="16" s="1"/>
  <c r="O31" i="16" s="1"/>
  <c r="M30" i="16"/>
  <c r="N30" i="16" s="1"/>
  <c r="O30" i="16" s="1"/>
  <c r="M29" i="16"/>
  <c r="N29" i="16" s="1"/>
  <c r="O29" i="16" s="1"/>
  <c r="M28" i="16"/>
  <c r="N28" i="16" s="1"/>
  <c r="O28" i="16" s="1"/>
  <c r="M27" i="16"/>
  <c r="N27" i="16" s="1"/>
  <c r="O27" i="16" s="1"/>
  <c r="M26" i="16"/>
  <c r="N26" i="16" s="1"/>
  <c r="O26" i="16" s="1"/>
  <c r="M25" i="16"/>
  <c r="N25" i="16" s="1"/>
  <c r="O25" i="16" s="1"/>
  <c r="M24" i="16"/>
  <c r="N24" i="16" s="1"/>
  <c r="O24" i="16" s="1"/>
  <c r="M23" i="16"/>
  <c r="N23" i="16" s="1"/>
  <c r="O23" i="16" s="1"/>
  <c r="M22" i="16"/>
  <c r="N22" i="16" s="1"/>
  <c r="O22" i="16" s="1"/>
  <c r="M21" i="16"/>
  <c r="N21" i="16" s="1"/>
  <c r="O21" i="16" s="1"/>
  <c r="M20" i="16"/>
  <c r="N20" i="16" s="1"/>
  <c r="O20" i="16" s="1"/>
  <c r="M19" i="16"/>
  <c r="N19" i="16" s="1"/>
  <c r="O19" i="16" s="1"/>
  <c r="M18" i="16"/>
  <c r="N18" i="16" s="1"/>
  <c r="O18" i="16" s="1"/>
  <c r="M17" i="16"/>
  <c r="N17" i="16" s="1"/>
  <c r="O17" i="16" s="1"/>
  <c r="M16" i="16"/>
  <c r="N16" i="16" s="1"/>
  <c r="O16" i="16" s="1"/>
  <c r="M15" i="16"/>
  <c r="N15" i="16" s="1"/>
  <c r="O15" i="16" s="1"/>
  <c r="M14" i="16"/>
  <c r="N14" i="16" s="1"/>
  <c r="O14" i="16" s="1"/>
  <c r="M13" i="16"/>
  <c r="N13" i="16" s="1"/>
  <c r="O13" i="16" s="1"/>
  <c r="M12" i="16"/>
  <c r="N12" i="16" s="1"/>
  <c r="O12" i="16" s="1"/>
  <c r="M11" i="16"/>
  <c r="N11" i="16" s="1"/>
  <c r="O11" i="16" s="1"/>
  <c r="M10" i="16"/>
  <c r="N10" i="16" s="1"/>
  <c r="O10" i="16" s="1"/>
  <c r="M9" i="16"/>
  <c r="N9" i="16" s="1"/>
  <c r="B9" i="16"/>
  <c r="B15" i="16" s="1"/>
  <c r="C15" i="16" s="1"/>
  <c r="P3" i="16"/>
  <c r="P2" i="16"/>
  <c r="R14" i="13"/>
  <c r="R14" i="14" s="1"/>
  <c r="R14" i="15" s="1"/>
  <c r="R14" i="16" s="1"/>
  <c r="R14" i="17" s="1"/>
  <c r="R14" i="18" s="1"/>
  <c r="R14" i="19" s="1"/>
  <c r="R14" i="20" s="1"/>
  <c r="R14" i="21" s="1"/>
  <c r="R14" i="22" s="1"/>
  <c r="R14" i="23" s="1"/>
  <c r="J40" i="15"/>
  <c r="I40" i="15"/>
  <c r="H40" i="15"/>
  <c r="G40" i="15"/>
  <c r="F40" i="15"/>
  <c r="M39" i="15"/>
  <c r="N39" i="15" s="1"/>
  <c r="O39" i="15" s="1"/>
  <c r="M38" i="15"/>
  <c r="N38" i="15" s="1"/>
  <c r="O38" i="15" s="1"/>
  <c r="M37" i="15"/>
  <c r="N37" i="15" s="1"/>
  <c r="O37" i="15" s="1"/>
  <c r="M36" i="15"/>
  <c r="N36" i="15" s="1"/>
  <c r="O36" i="15" s="1"/>
  <c r="M35" i="15"/>
  <c r="N35" i="15" s="1"/>
  <c r="O35" i="15" s="1"/>
  <c r="M34" i="15"/>
  <c r="N34" i="15" s="1"/>
  <c r="O34" i="15" s="1"/>
  <c r="M33" i="15"/>
  <c r="N33" i="15" s="1"/>
  <c r="O33" i="15" s="1"/>
  <c r="M32" i="15"/>
  <c r="N32" i="15" s="1"/>
  <c r="O32" i="15" s="1"/>
  <c r="M31" i="15"/>
  <c r="N31" i="15" s="1"/>
  <c r="O31" i="15" s="1"/>
  <c r="M30" i="15"/>
  <c r="N30" i="15" s="1"/>
  <c r="O30" i="15" s="1"/>
  <c r="M29" i="15"/>
  <c r="N29" i="15" s="1"/>
  <c r="O29" i="15" s="1"/>
  <c r="M28" i="15"/>
  <c r="N28" i="15" s="1"/>
  <c r="O28" i="15" s="1"/>
  <c r="M27" i="15"/>
  <c r="N27" i="15" s="1"/>
  <c r="O27" i="15" s="1"/>
  <c r="M26" i="15"/>
  <c r="N26" i="15" s="1"/>
  <c r="O26" i="15" s="1"/>
  <c r="M25" i="15"/>
  <c r="N25" i="15" s="1"/>
  <c r="O25" i="15" s="1"/>
  <c r="M24" i="15"/>
  <c r="N24" i="15" s="1"/>
  <c r="O24" i="15" s="1"/>
  <c r="M23" i="15"/>
  <c r="N23" i="15" s="1"/>
  <c r="O23" i="15" s="1"/>
  <c r="M22" i="15"/>
  <c r="N22" i="15" s="1"/>
  <c r="O22" i="15" s="1"/>
  <c r="M21" i="15"/>
  <c r="N21" i="15" s="1"/>
  <c r="O21" i="15" s="1"/>
  <c r="M20" i="15"/>
  <c r="N20" i="15" s="1"/>
  <c r="O20" i="15" s="1"/>
  <c r="M19" i="15"/>
  <c r="N19" i="15" s="1"/>
  <c r="O19" i="15" s="1"/>
  <c r="M18" i="15"/>
  <c r="N18" i="15" s="1"/>
  <c r="O18" i="15" s="1"/>
  <c r="M17" i="15"/>
  <c r="N17" i="15" s="1"/>
  <c r="O17" i="15" s="1"/>
  <c r="M16" i="15"/>
  <c r="N16" i="15" s="1"/>
  <c r="O16" i="15" s="1"/>
  <c r="M15" i="15"/>
  <c r="N15" i="15" s="1"/>
  <c r="O15" i="15" s="1"/>
  <c r="M14" i="15"/>
  <c r="N14" i="15" s="1"/>
  <c r="O14" i="15" s="1"/>
  <c r="M13" i="15"/>
  <c r="N13" i="15" s="1"/>
  <c r="O13" i="15" s="1"/>
  <c r="M12" i="15"/>
  <c r="N12" i="15" s="1"/>
  <c r="O12" i="15" s="1"/>
  <c r="M11" i="15"/>
  <c r="N11" i="15" s="1"/>
  <c r="O11" i="15" s="1"/>
  <c r="M10" i="15"/>
  <c r="N10" i="15" s="1"/>
  <c r="O10" i="15" s="1"/>
  <c r="M9" i="15"/>
  <c r="N9" i="15" s="1"/>
  <c r="B9" i="15"/>
  <c r="B36" i="15" s="1"/>
  <c r="C36" i="15" s="1"/>
  <c r="P3" i="15"/>
  <c r="P2" i="15"/>
  <c r="J40" i="14"/>
  <c r="I40" i="14"/>
  <c r="H40" i="14"/>
  <c r="G40" i="14"/>
  <c r="F40" i="14"/>
  <c r="M39" i="14"/>
  <c r="N39" i="14" s="1"/>
  <c r="O39" i="14" s="1"/>
  <c r="M38" i="14"/>
  <c r="N38" i="14" s="1"/>
  <c r="O38" i="14" s="1"/>
  <c r="M37" i="14"/>
  <c r="N37" i="14" s="1"/>
  <c r="O37" i="14" s="1"/>
  <c r="M36" i="14"/>
  <c r="N36" i="14" s="1"/>
  <c r="O36" i="14" s="1"/>
  <c r="M35" i="14"/>
  <c r="N35" i="14" s="1"/>
  <c r="O35" i="14" s="1"/>
  <c r="M34" i="14"/>
  <c r="N34" i="14" s="1"/>
  <c r="O34" i="14" s="1"/>
  <c r="M33" i="14"/>
  <c r="N33" i="14" s="1"/>
  <c r="O33" i="14" s="1"/>
  <c r="M32" i="14"/>
  <c r="N32" i="14" s="1"/>
  <c r="O32" i="14" s="1"/>
  <c r="M31" i="14"/>
  <c r="N31" i="14" s="1"/>
  <c r="O31" i="14" s="1"/>
  <c r="M30" i="14"/>
  <c r="N30" i="14" s="1"/>
  <c r="O30" i="14" s="1"/>
  <c r="M29" i="14"/>
  <c r="N29" i="14" s="1"/>
  <c r="O29" i="14" s="1"/>
  <c r="M28" i="14"/>
  <c r="N28" i="14" s="1"/>
  <c r="O28" i="14" s="1"/>
  <c r="M27" i="14"/>
  <c r="N27" i="14" s="1"/>
  <c r="O27" i="14" s="1"/>
  <c r="M26" i="14"/>
  <c r="N26" i="14" s="1"/>
  <c r="O26" i="14" s="1"/>
  <c r="M25" i="14"/>
  <c r="N25" i="14" s="1"/>
  <c r="O25" i="14" s="1"/>
  <c r="M24" i="14"/>
  <c r="N24" i="14" s="1"/>
  <c r="O24" i="14" s="1"/>
  <c r="M23" i="14"/>
  <c r="N23" i="14" s="1"/>
  <c r="O23" i="14" s="1"/>
  <c r="M22" i="14"/>
  <c r="N22" i="14" s="1"/>
  <c r="O22" i="14" s="1"/>
  <c r="M21" i="14"/>
  <c r="N21" i="14" s="1"/>
  <c r="O21" i="14" s="1"/>
  <c r="M20" i="14"/>
  <c r="N20" i="14" s="1"/>
  <c r="O20" i="14" s="1"/>
  <c r="M19" i="14"/>
  <c r="N19" i="14" s="1"/>
  <c r="O19" i="14" s="1"/>
  <c r="M18" i="14"/>
  <c r="N18" i="14" s="1"/>
  <c r="O18" i="14" s="1"/>
  <c r="M17" i="14"/>
  <c r="N17" i="14" s="1"/>
  <c r="O17" i="14" s="1"/>
  <c r="M16" i="14"/>
  <c r="N16" i="14" s="1"/>
  <c r="O16" i="14" s="1"/>
  <c r="M15" i="14"/>
  <c r="N15" i="14" s="1"/>
  <c r="O15" i="14" s="1"/>
  <c r="M14" i="14"/>
  <c r="N14" i="14" s="1"/>
  <c r="O14" i="14" s="1"/>
  <c r="M13" i="14"/>
  <c r="N13" i="14" s="1"/>
  <c r="O13" i="14" s="1"/>
  <c r="M12" i="14"/>
  <c r="N12" i="14" s="1"/>
  <c r="O12" i="14" s="1"/>
  <c r="M11" i="14"/>
  <c r="N11" i="14" s="1"/>
  <c r="O11" i="14" s="1"/>
  <c r="M10" i="14"/>
  <c r="N10" i="14" s="1"/>
  <c r="O10" i="14" s="1"/>
  <c r="M9" i="14"/>
  <c r="N9" i="14" s="1"/>
  <c r="B9" i="14"/>
  <c r="B36" i="14" s="1"/>
  <c r="C36" i="14" s="1"/>
  <c r="P3" i="14"/>
  <c r="P2" i="14"/>
  <c r="B11" i="17" l="1"/>
  <c r="C11" i="17" s="1"/>
  <c r="B14" i="17"/>
  <c r="C14" i="17" s="1"/>
  <c r="B14" i="21"/>
  <c r="C14" i="21" s="1"/>
  <c r="N40" i="23"/>
  <c r="AA8" i="4" s="1"/>
  <c r="O9" i="23"/>
  <c r="O40" i="23" s="1"/>
  <c r="E36" i="23"/>
  <c r="D36" i="23"/>
  <c r="B12" i="23"/>
  <c r="C12" i="23" s="1"/>
  <c r="B14" i="23"/>
  <c r="C14" i="23" s="1"/>
  <c r="B15" i="23"/>
  <c r="C15" i="23" s="1"/>
  <c r="B31" i="23"/>
  <c r="C31" i="23" s="1"/>
  <c r="B39" i="23"/>
  <c r="C39" i="23" s="1"/>
  <c r="C9" i="23"/>
  <c r="B18" i="23"/>
  <c r="C18" i="23" s="1"/>
  <c r="B22" i="23"/>
  <c r="C22" i="23" s="1"/>
  <c r="B26" i="23"/>
  <c r="C26" i="23" s="1"/>
  <c r="B30" i="23"/>
  <c r="C30" i="23" s="1"/>
  <c r="B34" i="23"/>
  <c r="C34" i="23" s="1"/>
  <c r="B38" i="23"/>
  <c r="C38" i="23" s="1"/>
  <c r="B11" i="23"/>
  <c r="C11" i="23" s="1"/>
  <c r="B23" i="23"/>
  <c r="C23" i="23" s="1"/>
  <c r="B17" i="23"/>
  <c r="C17" i="23" s="1"/>
  <c r="B21" i="23"/>
  <c r="C21" i="23" s="1"/>
  <c r="B25" i="23"/>
  <c r="C25" i="23" s="1"/>
  <c r="B29" i="23"/>
  <c r="C29" i="23" s="1"/>
  <c r="B33" i="23"/>
  <c r="C33" i="23" s="1"/>
  <c r="B37" i="23"/>
  <c r="C37" i="23" s="1"/>
  <c r="B10" i="23"/>
  <c r="C10" i="23" s="1"/>
  <c r="B13" i="23"/>
  <c r="C13" i="23" s="1"/>
  <c r="B19" i="23"/>
  <c r="C19" i="23" s="1"/>
  <c r="B27" i="23"/>
  <c r="C27" i="23" s="1"/>
  <c r="B35" i="23"/>
  <c r="C35" i="23" s="1"/>
  <c r="B16" i="23"/>
  <c r="C16" i="23" s="1"/>
  <c r="B20" i="23"/>
  <c r="C20" i="23" s="1"/>
  <c r="B24" i="23"/>
  <c r="C24" i="23" s="1"/>
  <c r="B28" i="23"/>
  <c r="C28" i="23" s="1"/>
  <c r="B32" i="23"/>
  <c r="C32" i="23" s="1"/>
  <c r="N40" i="22"/>
  <c r="Y8" i="4" s="1"/>
  <c r="O9" i="22"/>
  <c r="O40" i="22" s="1"/>
  <c r="E36" i="22"/>
  <c r="D36" i="22"/>
  <c r="B10" i="22"/>
  <c r="C10" i="22" s="1"/>
  <c r="B11" i="22"/>
  <c r="C11" i="22" s="1"/>
  <c r="B14" i="22"/>
  <c r="C14" i="22" s="1"/>
  <c r="B39" i="22"/>
  <c r="C39" i="22" s="1"/>
  <c r="B22" i="22"/>
  <c r="C22" i="22" s="1"/>
  <c r="B30" i="22"/>
  <c r="C30" i="22" s="1"/>
  <c r="B34" i="22"/>
  <c r="C34" i="22" s="1"/>
  <c r="B38" i="22"/>
  <c r="C38" i="22" s="1"/>
  <c r="B15" i="22"/>
  <c r="C15" i="22" s="1"/>
  <c r="B17" i="22"/>
  <c r="C17" i="22" s="1"/>
  <c r="B21" i="22"/>
  <c r="C21" i="22" s="1"/>
  <c r="B25" i="22"/>
  <c r="C25" i="22" s="1"/>
  <c r="B29" i="22"/>
  <c r="C29" i="22" s="1"/>
  <c r="B33" i="22"/>
  <c r="C33" i="22" s="1"/>
  <c r="B37" i="22"/>
  <c r="C37" i="22" s="1"/>
  <c r="B12" i="22"/>
  <c r="C12" i="22" s="1"/>
  <c r="B13" i="22"/>
  <c r="C13" i="22" s="1"/>
  <c r="B19" i="22"/>
  <c r="C19" i="22" s="1"/>
  <c r="B23" i="22"/>
  <c r="C23" i="22" s="1"/>
  <c r="B27" i="22"/>
  <c r="C27" i="22" s="1"/>
  <c r="B31" i="22"/>
  <c r="C31" i="22" s="1"/>
  <c r="B35" i="22"/>
  <c r="C35" i="22" s="1"/>
  <c r="C9" i="22"/>
  <c r="B18" i="22"/>
  <c r="C18" i="22" s="1"/>
  <c r="B26" i="22"/>
  <c r="C26" i="22" s="1"/>
  <c r="B16" i="22"/>
  <c r="C16" i="22" s="1"/>
  <c r="B20" i="22"/>
  <c r="C20" i="22" s="1"/>
  <c r="B24" i="22"/>
  <c r="C24" i="22" s="1"/>
  <c r="B28" i="22"/>
  <c r="C28" i="22" s="1"/>
  <c r="B32" i="22"/>
  <c r="C32" i="22" s="1"/>
  <c r="B11" i="21"/>
  <c r="C11" i="21" s="1"/>
  <c r="E11" i="21" s="1"/>
  <c r="B10" i="21"/>
  <c r="C10" i="21" s="1"/>
  <c r="E10" i="21" s="1"/>
  <c r="E15" i="21"/>
  <c r="D15" i="21"/>
  <c r="D10" i="21"/>
  <c r="E14" i="21"/>
  <c r="D14" i="21"/>
  <c r="B36" i="21"/>
  <c r="C36" i="21" s="1"/>
  <c r="B32" i="21"/>
  <c r="C32" i="21" s="1"/>
  <c r="B28" i="21"/>
  <c r="C28" i="21" s="1"/>
  <c r="B24" i="21"/>
  <c r="C24" i="21" s="1"/>
  <c r="B20" i="21"/>
  <c r="C20" i="21" s="1"/>
  <c r="B16" i="21"/>
  <c r="C16" i="21" s="1"/>
  <c r="B34" i="21"/>
  <c r="C34" i="21" s="1"/>
  <c r="B30" i="21"/>
  <c r="C30" i="21" s="1"/>
  <c r="B18" i="21"/>
  <c r="C18" i="21" s="1"/>
  <c r="C9" i="21"/>
  <c r="B35" i="21"/>
  <c r="C35" i="21" s="1"/>
  <c r="B31" i="21"/>
  <c r="C31" i="21" s="1"/>
  <c r="B27" i="21"/>
  <c r="C27" i="21" s="1"/>
  <c r="B19" i="21"/>
  <c r="C19" i="21" s="1"/>
  <c r="B37" i="21"/>
  <c r="C37" i="21" s="1"/>
  <c r="B33" i="21"/>
  <c r="C33" i="21" s="1"/>
  <c r="B29" i="21"/>
  <c r="C29" i="21" s="1"/>
  <c r="B25" i="21"/>
  <c r="C25" i="21" s="1"/>
  <c r="B21" i="21"/>
  <c r="C21" i="21" s="1"/>
  <c r="B17" i="21"/>
  <c r="C17" i="21" s="1"/>
  <c r="B38" i="21"/>
  <c r="C38" i="21" s="1"/>
  <c r="B26" i="21"/>
  <c r="C26" i="21" s="1"/>
  <c r="B22" i="21"/>
  <c r="C22" i="21" s="1"/>
  <c r="B39" i="21"/>
  <c r="C39" i="21" s="1"/>
  <c r="B23" i="21"/>
  <c r="C23" i="21" s="1"/>
  <c r="B13" i="21"/>
  <c r="C13" i="21" s="1"/>
  <c r="N40" i="21"/>
  <c r="W8" i="4" s="1"/>
  <c r="O9" i="21"/>
  <c r="O40" i="21" s="1"/>
  <c r="B12" i="21"/>
  <c r="C12" i="21" s="1"/>
  <c r="N40" i="20"/>
  <c r="U8" i="4" s="1"/>
  <c r="O9" i="20"/>
  <c r="O40" i="20" s="1"/>
  <c r="E36" i="20"/>
  <c r="D36" i="20"/>
  <c r="B12" i="20"/>
  <c r="C12" i="20" s="1"/>
  <c r="B13" i="20"/>
  <c r="C13" i="20" s="1"/>
  <c r="B14" i="20"/>
  <c r="C14" i="20" s="1"/>
  <c r="B15" i="20"/>
  <c r="C15" i="20" s="1"/>
  <c r="B23" i="20"/>
  <c r="C23" i="20" s="1"/>
  <c r="C9" i="20"/>
  <c r="B18" i="20"/>
  <c r="C18" i="20" s="1"/>
  <c r="B22" i="20"/>
  <c r="C22" i="20" s="1"/>
  <c r="B26" i="20"/>
  <c r="C26" i="20" s="1"/>
  <c r="B30" i="20"/>
  <c r="C30" i="20" s="1"/>
  <c r="B34" i="20"/>
  <c r="C34" i="20" s="1"/>
  <c r="B38" i="20"/>
  <c r="C38" i="20" s="1"/>
  <c r="B19" i="20"/>
  <c r="C19" i="20" s="1"/>
  <c r="B31" i="20"/>
  <c r="C31" i="20" s="1"/>
  <c r="B17" i="20"/>
  <c r="C17" i="20" s="1"/>
  <c r="B21" i="20"/>
  <c r="C21" i="20" s="1"/>
  <c r="B25" i="20"/>
  <c r="C25" i="20" s="1"/>
  <c r="B29" i="20"/>
  <c r="C29" i="20" s="1"/>
  <c r="B33" i="20"/>
  <c r="C33" i="20" s="1"/>
  <c r="B37" i="20"/>
  <c r="C37" i="20" s="1"/>
  <c r="B10" i="20"/>
  <c r="C10" i="20" s="1"/>
  <c r="B11" i="20"/>
  <c r="C11" i="20" s="1"/>
  <c r="B27" i="20"/>
  <c r="C27" i="20" s="1"/>
  <c r="B35" i="20"/>
  <c r="C35" i="20" s="1"/>
  <c r="B39" i="20"/>
  <c r="C39" i="20" s="1"/>
  <c r="B16" i="20"/>
  <c r="C16" i="20" s="1"/>
  <c r="B20" i="20"/>
  <c r="C20" i="20" s="1"/>
  <c r="B24" i="20"/>
  <c r="C24" i="20" s="1"/>
  <c r="B28" i="20"/>
  <c r="C28" i="20" s="1"/>
  <c r="B32" i="20"/>
  <c r="C32" i="20" s="1"/>
  <c r="E15" i="19"/>
  <c r="D15" i="19"/>
  <c r="B13" i="19"/>
  <c r="C13" i="19" s="1"/>
  <c r="B23" i="19"/>
  <c r="C23" i="19" s="1"/>
  <c r="B11" i="19"/>
  <c r="C11" i="19" s="1"/>
  <c r="B36" i="19"/>
  <c r="C36" i="19" s="1"/>
  <c r="B32" i="19"/>
  <c r="C32" i="19" s="1"/>
  <c r="B28" i="19"/>
  <c r="C28" i="19" s="1"/>
  <c r="B24" i="19"/>
  <c r="C24" i="19" s="1"/>
  <c r="B20" i="19"/>
  <c r="C20" i="19" s="1"/>
  <c r="B16" i="19"/>
  <c r="C16" i="19" s="1"/>
  <c r="B38" i="19"/>
  <c r="C38" i="19" s="1"/>
  <c r="B26" i="19"/>
  <c r="C26" i="19" s="1"/>
  <c r="C9" i="19"/>
  <c r="B35" i="19"/>
  <c r="C35" i="19" s="1"/>
  <c r="B27" i="19"/>
  <c r="C27" i="19" s="1"/>
  <c r="B37" i="19"/>
  <c r="C37" i="19" s="1"/>
  <c r="B33" i="19"/>
  <c r="C33" i="19" s="1"/>
  <c r="B29" i="19"/>
  <c r="C29" i="19" s="1"/>
  <c r="B25" i="19"/>
  <c r="C25" i="19" s="1"/>
  <c r="B21" i="19"/>
  <c r="C21" i="19" s="1"/>
  <c r="B17" i="19"/>
  <c r="C17" i="19" s="1"/>
  <c r="B34" i="19"/>
  <c r="C34" i="19" s="1"/>
  <c r="B30" i="19"/>
  <c r="C30" i="19" s="1"/>
  <c r="B22" i="19"/>
  <c r="C22" i="19" s="1"/>
  <c r="B18" i="19"/>
  <c r="C18" i="19" s="1"/>
  <c r="B39" i="19"/>
  <c r="C39" i="19" s="1"/>
  <c r="B31" i="19"/>
  <c r="C31" i="19" s="1"/>
  <c r="N40" i="19"/>
  <c r="S8" i="4" s="1"/>
  <c r="O9" i="19"/>
  <c r="O40" i="19" s="1"/>
  <c r="B12" i="19"/>
  <c r="C12" i="19" s="1"/>
  <c r="B19" i="19"/>
  <c r="C19" i="19" s="1"/>
  <c r="B10" i="19"/>
  <c r="C10" i="19" s="1"/>
  <c r="B14" i="19"/>
  <c r="C14" i="19" s="1"/>
  <c r="B16" i="18"/>
  <c r="C16" i="18" s="1"/>
  <c r="E16" i="18" s="1"/>
  <c r="B20" i="18"/>
  <c r="C20" i="18" s="1"/>
  <c r="E20" i="18" s="1"/>
  <c r="E36" i="18"/>
  <c r="D36" i="18"/>
  <c r="N40" i="18"/>
  <c r="Q8" i="4" s="1"/>
  <c r="O9" i="18"/>
  <c r="O40" i="18" s="1"/>
  <c r="D16" i="18"/>
  <c r="B11" i="18"/>
  <c r="C11" i="18" s="1"/>
  <c r="B13" i="18"/>
  <c r="C13" i="18" s="1"/>
  <c r="B14" i="18"/>
  <c r="C14" i="18" s="1"/>
  <c r="B23" i="18"/>
  <c r="C23" i="18" s="1"/>
  <c r="B31" i="18"/>
  <c r="C31" i="18" s="1"/>
  <c r="B35" i="18"/>
  <c r="C35" i="18" s="1"/>
  <c r="C9" i="18"/>
  <c r="B18" i="18"/>
  <c r="C18" i="18" s="1"/>
  <c r="B22" i="18"/>
  <c r="C22" i="18" s="1"/>
  <c r="B26" i="18"/>
  <c r="C26" i="18" s="1"/>
  <c r="B30" i="18"/>
  <c r="C30" i="18" s="1"/>
  <c r="B34" i="18"/>
  <c r="C34" i="18" s="1"/>
  <c r="B38" i="18"/>
  <c r="C38" i="18" s="1"/>
  <c r="B10" i="18"/>
  <c r="C10" i="18" s="1"/>
  <c r="B12" i="18"/>
  <c r="C12" i="18" s="1"/>
  <c r="B15" i="18"/>
  <c r="C15" i="18" s="1"/>
  <c r="B19" i="18"/>
  <c r="C19" i="18" s="1"/>
  <c r="B27" i="18"/>
  <c r="C27" i="18" s="1"/>
  <c r="B39" i="18"/>
  <c r="C39" i="18" s="1"/>
  <c r="B17" i="18"/>
  <c r="C17" i="18" s="1"/>
  <c r="B21" i="18"/>
  <c r="C21" i="18" s="1"/>
  <c r="B25" i="18"/>
  <c r="C25" i="18" s="1"/>
  <c r="B29" i="18"/>
  <c r="C29" i="18" s="1"/>
  <c r="B33" i="18"/>
  <c r="C33" i="18" s="1"/>
  <c r="B37" i="18"/>
  <c r="C37" i="18" s="1"/>
  <c r="B24" i="18"/>
  <c r="C24" i="18" s="1"/>
  <c r="B28" i="18"/>
  <c r="C28" i="18" s="1"/>
  <c r="B32" i="18"/>
  <c r="C32" i="18" s="1"/>
  <c r="B10" i="17"/>
  <c r="C10" i="17" s="1"/>
  <c r="E10" i="17" s="1"/>
  <c r="B12" i="17"/>
  <c r="C12" i="17" s="1"/>
  <c r="E12" i="17" s="1"/>
  <c r="E11" i="17"/>
  <c r="D11" i="17"/>
  <c r="E15" i="17"/>
  <c r="D15" i="17"/>
  <c r="E14" i="17"/>
  <c r="D14" i="17"/>
  <c r="B36" i="17"/>
  <c r="C36" i="17" s="1"/>
  <c r="B32" i="17"/>
  <c r="C32" i="17" s="1"/>
  <c r="B28" i="17"/>
  <c r="C28" i="17" s="1"/>
  <c r="B24" i="17"/>
  <c r="C24" i="17" s="1"/>
  <c r="B20" i="17"/>
  <c r="C20" i="17" s="1"/>
  <c r="B16" i="17"/>
  <c r="C16" i="17" s="1"/>
  <c r="B30" i="17"/>
  <c r="C30" i="17" s="1"/>
  <c r="B26" i="17"/>
  <c r="C26" i="17" s="1"/>
  <c r="B22" i="17"/>
  <c r="C22" i="17" s="1"/>
  <c r="B18" i="17"/>
  <c r="C18" i="17" s="1"/>
  <c r="C9" i="17"/>
  <c r="B35" i="17"/>
  <c r="C35" i="17" s="1"/>
  <c r="B27" i="17"/>
  <c r="C27" i="17" s="1"/>
  <c r="B19" i="17"/>
  <c r="C19" i="17" s="1"/>
  <c r="B37" i="17"/>
  <c r="C37" i="17" s="1"/>
  <c r="B33" i="17"/>
  <c r="C33" i="17" s="1"/>
  <c r="B29" i="17"/>
  <c r="C29" i="17" s="1"/>
  <c r="B25" i="17"/>
  <c r="C25" i="17" s="1"/>
  <c r="B21" i="17"/>
  <c r="C21" i="17" s="1"/>
  <c r="B17" i="17"/>
  <c r="C17" i="17" s="1"/>
  <c r="B38" i="17"/>
  <c r="C38" i="17" s="1"/>
  <c r="B34" i="17"/>
  <c r="C34" i="17" s="1"/>
  <c r="B39" i="17"/>
  <c r="C39" i="17" s="1"/>
  <c r="B31" i="17"/>
  <c r="C31" i="17" s="1"/>
  <c r="B23" i="17"/>
  <c r="C23" i="17" s="1"/>
  <c r="B13" i="17"/>
  <c r="C13" i="17" s="1"/>
  <c r="N40" i="17"/>
  <c r="O8" i="4" s="1"/>
  <c r="O9" i="17"/>
  <c r="O40" i="17" s="1"/>
  <c r="D12" i="17"/>
  <c r="E15" i="16"/>
  <c r="D15" i="16"/>
  <c r="N40" i="16"/>
  <c r="M8" i="4" s="1"/>
  <c r="O9" i="16"/>
  <c r="O40" i="16" s="1"/>
  <c r="B19" i="16"/>
  <c r="C19" i="16" s="1"/>
  <c r="B11" i="16"/>
  <c r="C11" i="16" s="1"/>
  <c r="B36" i="16"/>
  <c r="C36" i="16" s="1"/>
  <c r="B32" i="16"/>
  <c r="C32" i="16" s="1"/>
  <c r="B28" i="16"/>
  <c r="C28" i="16" s="1"/>
  <c r="B24" i="16"/>
  <c r="C24" i="16" s="1"/>
  <c r="B20" i="16"/>
  <c r="C20" i="16" s="1"/>
  <c r="B16" i="16"/>
  <c r="C16" i="16" s="1"/>
  <c r="B30" i="16"/>
  <c r="C30" i="16" s="1"/>
  <c r="B22" i="16"/>
  <c r="C22" i="16" s="1"/>
  <c r="B18" i="16"/>
  <c r="C18" i="16" s="1"/>
  <c r="B35" i="16"/>
  <c r="C35" i="16" s="1"/>
  <c r="B31" i="16"/>
  <c r="C31" i="16" s="1"/>
  <c r="B27" i="16"/>
  <c r="C27" i="16" s="1"/>
  <c r="B37" i="16"/>
  <c r="C37" i="16" s="1"/>
  <c r="B33" i="16"/>
  <c r="C33" i="16" s="1"/>
  <c r="B29" i="16"/>
  <c r="C29" i="16" s="1"/>
  <c r="B25" i="16"/>
  <c r="C25" i="16" s="1"/>
  <c r="B21" i="16"/>
  <c r="C21" i="16" s="1"/>
  <c r="B17" i="16"/>
  <c r="C17" i="16" s="1"/>
  <c r="B38" i="16"/>
  <c r="C38" i="16" s="1"/>
  <c r="B34" i="16"/>
  <c r="C34" i="16" s="1"/>
  <c r="B26" i="16"/>
  <c r="C26" i="16" s="1"/>
  <c r="C9" i="16"/>
  <c r="B39" i="16"/>
  <c r="C39" i="16" s="1"/>
  <c r="B23" i="16"/>
  <c r="C23" i="16" s="1"/>
  <c r="B13" i="16"/>
  <c r="C13" i="16" s="1"/>
  <c r="B12" i="16"/>
  <c r="C12" i="16" s="1"/>
  <c r="B10" i="16"/>
  <c r="C10" i="16" s="1"/>
  <c r="B14" i="16"/>
  <c r="C14" i="16" s="1"/>
  <c r="N40" i="15"/>
  <c r="K8" i="4" s="1"/>
  <c r="O9" i="15"/>
  <c r="O40" i="15" s="1"/>
  <c r="E36" i="15"/>
  <c r="D36" i="15"/>
  <c r="B23" i="15"/>
  <c r="C23" i="15" s="1"/>
  <c r="B27" i="15"/>
  <c r="C27" i="15" s="1"/>
  <c r="C9" i="15"/>
  <c r="B18" i="15"/>
  <c r="C18" i="15" s="1"/>
  <c r="B22" i="15"/>
  <c r="C22" i="15" s="1"/>
  <c r="B26" i="15"/>
  <c r="C26" i="15" s="1"/>
  <c r="B30" i="15"/>
  <c r="C30" i="15" s="1"/>
  <c r="B34" i="15"/>
  <c r="C34" i="15" s="1"/>
  <c r="B38" i="15"/>
  <c r="C38" i="15" s="1"/>
  <c r="B11" i="15"/>
  <c r="C11" i="15" s="1"/>
  <c r="B12" i="15"/>
  <c r="C12" i="15" s="1"/>
  <c r="B15" i="15"/>
  <c r="C15" i="15" s="1"/>
  <c r="B31" i="15"/>
  <c r="C31" i="15" s="1"/>
  <c r="B17" i="15"/>
  <c r="C17" i="15" s="1"/>
  <c r="B21" i="15"/>
  <c r="C21" i="15" s="1"/>
  <c r="B25" i="15"/>
  <c r="C25" i="15" s="1"/>
  <c r="B29" i="15"/>
  <c r="C29" i="15" s="1"/>
  <c r="B33" i="15"/>
  <c r="C33" i="15" s="1"/>
  <c r="B37" i="15"/>
  <c r="C37" i="15" s="1"/>
  <c r="B10" i="15"/>
  <c r="C10" i="15" s="1"/>
  <c r="B13" i="15"/>
  <c r="C13" i="15" s="1"/>
  <c r="B14" i="15"/>
  <c r="C14" i="15" s="1"/>
  <c r="B19" i="15"/>
  <c r="C19" i="15" s="1"/>
  <c r="B35" i="15"/>
  <c r="C35" i="15" s="1"/>
  <c r="B39" i="15"/>
  <c r="C39" i="15" s="1"/>
  <c r="B16" i="15"/>
  <c r="C16" i="15" s="1"/>
  <c r="B20" i="15"/>
  <c r="C20" i="15" s="1"/>
  <c r="B24" i="15"/>
  <c r="C24" i="15" s="1"/>
  <c r="B28" i="15"/>
  <c r="C28" i="15" s="1"/>
  <c r="B32" i="15"/>
  <c r="C32" i="15" s="1"/>
  <c r="N40" i="14"/>
  <c r="I8" i="4" s="1"/>
  <c r="O9" i="14"/>
  <c r="O40" i="14" s="1"/>
  <c r="E36" i="14"/>
  <c r="D36" i="14"/>
  <c r="B10" i="14"/>
  <c r="C10" i="14" s="1"/>
  <c r="B12" i="14"/>
  <c r="C12" i="14" s="1"/>
  <c r="B13" i="14"/>
  <c r="C13" i="14" s="1"/>
  <c r="B14" i="14"/>
  <c r="C14" i="14" s="1"/>
  <c r="B15" i="14"/>
  <c r="C15" i="14" s="1"/>
  <c r="B19" i="14"/>
  <c r="C19" i="14" s="1"/>
  <c r="B23" i="14"/>
  <c r="C23" i="14" s="1"/>
  <c r="B27" i="14"/>
  <c r="C27" i="14" s="1"/>
  <c r="B31" i="14"/>
  <c r="C31" i="14" s="1"/>
  <c r="B35" i="14"/>
  <c r="C35" i="14" s="1"/>
  <c r="B39" i="14"/>
  <c r="C39" i="14" s="1"/>
  <c r="B18" i="14"/>
  <c r="C18" i="14" s="1"/>
  <c r="B22" i="14"/>
  <c r="C22" i="14" s="1"/>
  <c r="B26" i="14"/>
  <c r="C26" i="14" s="1"/>
  <c r="B30" i="14"/>
  <c r="C30" i="14" s="1"/>
  <c r="B34" i="14"/>
  <c r="C34" i="14" s="1"/>
  <c r="B38" i="14"/>
  <c r="C38" i="14" s="1"/>
  <c r="B11" i="14"/>
  <c r="C11" i="14" s="1"/>
  <c r="C9" i="14"/>
  <c r="B17" i="14"/>
  <c r="C17" i="14" s="1"/>
  <c r="B21" i="14"/>
  <c r="C21" i="14" s="1"/>
  <c r="B25" i="14"/>
  <c r="C25" i="14" s="1"/>
  <c r="B29" i="14"/>
  <c r="C29" i="14" s="1"/>
  <c r="B33" i="14"/>
  <c r="C33" i="14" s="1"/>
  <c r="B37" i="14"/>
  <c r="C37" i="14" s="1"/>
  <c r="B16" i="14"/>
  <c r="C16" i="14" s="1"/>
  <c r="B20" i="14"/>
  <c r="C20" i="14" s="1"/>
  <c r="B24" i="14"/>
  <c r="C24" i="14" s="1"/>
  <c r="B28" i="14"/>
  <c r="C28" i="14" s="1"/>
  <c r="B32" i="14"/>
  <c r="C32" i="14" s="1"/>
  <c r="R13" i="13"/>
  <c r="R13" i="14" s="1"/>
  <c r="R13" i="15" s="1"/>
  <c r="R13" i="16" s="1"/>
  <c r="R13" i="17" s="1"/>
  <c r="R13" i="18" s="1"/>
  <c r="R13" i="19" s="1"/>
  <c r="R13" i="20" s="1"/>
  <c r="R13" i="21" s="1"/>
  <c r="R13" i="22" s="1"/>
  <c r="R13" i="23" s="1"/>
  <c r="R12" i="13"/>
  <c r="R12" i="14" s="1"/>
  <c r="R12" i="15" s="1"/>
  <c r="R12" i="16" s="1"/>
  <c r="R12" i="17" s="1"/>
  <c r="R12" i="18" s="1"/>
  <c r="R12" i="19" s="1"/>
  <c r="R12" i="20" s="1"/>
  <c r="R12" i="21" s="1"/>
  <c r="R12" i="22" s="1"/>
  <c r="R12" i="23" s="1"/>
  <c r="R11" i="13"/>
  <c r="R11" i="14" s="1"/>
  <c r="R11" i="15" s="1"/>
  <c r="R11" i="16" s="1"/>
  <c r="R11" i="17" s="1"/>
  <c r="R11" i="18" s="1"/>
  <c r="R11" i="19" s="1"/>
  <c r="R11" i="20" s="1"/>
  <c r="R11" i="21" s="1"/>
  <c r="R11" i="22" s="1"/>
  <c r="R11" i="23" s="1"/>
  <c r="R10" i="13"/>
  <c r="R10" i="14" s="1"/>
  <c r="R10" i="15" s="1"/>
  <c r="R10" i="16" s="1"/>
  <c r="R10" i="17" s="1"/>
  <c r="R10" i="18" s="1"/>
  <c r="R10" i="19" s="1"/>
  <c r="R10" i="20" s="1"/>
  <c r="R10" i="21" s="1"/>
  <c r="R10" i="22" s="1"/>
  <c r="R10" i="23" s="1"/>
  <c r="R9" i="13"/>
  <c r="R9" i="14" s="1"/>
  <c r="R9" i="15" s="1"/>
  <c r="R9" i="16" s="1"/>
  <c r="R9" i="17" s="1"/>
  <c r="R9" i="18" s="1"/>
  <c r="R9" i="19" s="1"/>
  <c r="R9" i="20" s="1"/>
  <c r="R9" i="21" s="1"/>
  <c r="R9" i="22" s="1"/>
  <c r="R9" i="23" s="1"/>
  <c r="J40" i="13"/>
  <c r="I40" i="13"/>
  <c r="H40" i="13"/>
  <c r="G40" i="13"/>
  <c r="F40" i="13"/>
  <c r="M39" i="13"/>
  <c r="N39" i="13" s="1"/>
  <c r="O39" i="13" s="1"/>
  <c r="M38" i="13"/>
  <c r="N38" i="13" s="1"/>
  <c r="O38" i="13" s="1"/>
  <c r="M37" i="13"/>
  <c r="N37" i="13" s="1"/>
  <c r="O37" i="13" s="1"/>
  <c r="M36" i="13"/>
  <c r="N36" i="13" s="1"/>
  <c r="O36" i="13" s="1"/>
  <c r="M35" i="13"/>
  <c r="N35" i="13" s="1"/>
  <c r="O35" i="13" s="1"/>
  <c r="M34" i="13"/>
  <c r="N34" i="13" s="1"/>
  <c r="O34" i="13" s="1"/>
  <c r="M33" i="13"/>
  <c r="N33" i="13" s="1"/>
  <c r="O33" i="13" s="1"/>
  <c r="M32" i="13"/>
  <c r="N32" i="13" s="1"/>
  <c r="O32" i="13" s="1"/>
  <c r="M31" i="13"/>
  <c r="N31" i="13" s="1"/>
  <c r="O31" i="13" s="1"/>
  <c r="M30" i="13"/>
  <c r="N30" i="13" s="1"/>
  <c r="O30" i="13" s="1"/>
  <c r="M29" i="13"/>
  <c r="N29" i="13" s="1"/>
  <c r="O29" i="13" s="1"/>
  <c r="M28" i="13"/>
  <c r="N28" i="13" s="1"/>
  <c r="O28" i="13" s="1"/>
  <c r="M27" i="13"/>
  <c r="N27" i="13" s="1"/>
  <c r="O27" i="13" s="1"/>
  <c r="M26" i="13"/>
  <c r="N26" i="13" s="1"/>
  <c r="O26" i="13" s="1"/>
  <c r="M25" i="13"/>
  <c r="N25" i="13" s="1"/>
  <c r="O25" i="13" s="1"/>
  <c r="M24" i="13"/>
  <c r="N24" i="13" s="1"/>
  <c r="O24" i="13" s="1"/>
  <c r="M23" i="13"/>
  <c r="N23" i="13" s="1"/>
  <c r="O23" i="13" s="1"/>
  <c r="M22" i="13"/>
  <c r="N22" i="13" s="1"/>
  <c r="O22" i="13" s="1"/>
  <c r="M21" i="13"/>
  <c r="N21" i="13" s="1"/>
  <c r="O21" i="13" s="1"/>
  <c r="M20" i="13"/>
  <c r="N20" i="13" s="1"/>
  <c r="O20" i="13" s="1"/>
  <c r="M19" i="13"/>
  <c r="N19" i="13" s="1"/>
  <c r="O19" i="13" s="1"/>
  <c r="M18" i="13"/>
  <c r="N18" i="13" s="1"/>
  <c r="O18" i="13" s="1"/>
  <c r="M17" i="13"/>
  <c r="N17" i="13" s="1"/>
  <c r="O17" i="13" s="1"/>
  <c r="M16" i="13"/>
  <c r="N16" i="13" s="1"/>
  <c r="O16" i="13" s="1"/>
  <c r="M15" i="13"/>
  <c r="N15" i="13" s="1"/>
  <c r="O15" i="13" s="1"/>
  <c r="M14" i="13"/>
  <c r="N14" i="13" s="1"/>
  <c r="O14" i="13" s="1"/>
  <c r="M13" i="13"/>
  <c r="N13" i="13" s="1"/>
  <c r="O13" i="13" s="1"/>
  <c r="M12" i="13"/>
  <c r="N12" i="13" s="1"/>
  <c r="O12" i="13" s="1"/>
  <c r="M11" i="13"/>
  <c r="N11" i="13" s="1"/>
  <c r="O11" i="13" s="1"/>
  <c r="M10" i="13"/>
  <c r="N10" i="13" s="1"/>
  <c r="O10" i="13" s="1"/>
  <c r="M9" i="13"/>
  <c r="N9" i="13" s="1"/>
  <c r="O9" i="13" s="1"/>
  <c r="B9" i="13"/>
  <c r="B36" i="13" s="1"/>
  <c r="C36" i="13" s="1"/>
  <c r="P3" i="13"/>
  <c r="P2" i="13"/>
  <c r="P3" i="12"/>
  <c r="P2" i="12"/>
  <c r="B9" i="12"/>
  <c r="C9" i="12" s="1"/>
  <c r="M9" i="12"/>
  <c r="N9" i="12" s="1"/>
  <c r="O9" i="12" s="1"/>
  <c r="M10" i="12"/>
  <c r="N10" i="12" s="1"/>
  <c r="M11" i="12"/>
  <c r="N11" i="12" s="1"/>
  <c r="O11" i="12" s="1"/>
  <c r="M12" i="12"/>
  <c r="N12" i="12" s="1"/>
  <c r="O12" i="12" s="1"/>
  <c r="M13" i="12"/>
  <c r="N13" i="12" s="1"/>
  <c r="O13" i="12" s="1"/>
  <c r="M14" i="12"/>
  <c r="N14" i="12" s="1"/>
  <c r="O14" i="12" s="1"/>
  <c r="M15" i="12"/>
  <c r="N15" i="12" s="1"/>
  <c r="O15" i="12" s="1"/>
  <c r="M16" i="12"/>
  <c r="N16" i="12" s="1"/>
  <c r="O16" i="12" s="1"/>
  <c r="M17" i="12"/>
  <c r="N17" i="12" s="1"/>
  <c r="O17" i="12" s="1"/>
  <c r="M18" i="12"/>
  <c r="N18" i="12" s="1"/>
  <c r="O18" i="12" s="1"/>
  <c r="M19" i="12"/>
  <c r="N19" i="12" s="1"/>
  <c r="O19" i="12" s="1"/>
  <c r="M20" i="12"/>
  <c r="N20" i="12" s="1"/>
  <c r="O20" i="12" s="1"/>
  <c r="M21" i="12"/>
  <c r="N21" i="12" s="1"/>
  <c r="O21" i="12" s="1"/>
  <c r="M22" i="12"/>
  <c r="N22" i="12" s="1"/>
  <c r="O22" i="12" s="1"/>
  <c r="M23" i="12"/>
  <c r="N23" i="12" s="1"/>
  <c r="O23" i="12" s="1"/>
  <c r="M24" i="12"/>
  <c r="N24" i="12" s="1"/>
  <c r="O24" i="12" s="1"/>
  <c r="M25" i="12"/>
  <c r="N25" i="12" s="1"/>
  <c r="O25" i="12" s="1"/>
  <c r="M26" i="12"/>
  <c r="N26" i="12" s="1"/>
  <c r="O26" i="12" s="1"/>
  <c r="M27" i="12"/>
  <c r="N27" i="12" s="1"/>
  <c r="O27" i="12" s="1"/>
  <c r="M28" i="12"/>
  <c r="N28" i="12" s="1"/>
  <c r="O28" i="12" s="1"/>
  <c r="B29" i="12"/>
  <c r="C29" i="12" s="1"/>
  <c r="M29" i="12"/>
  <c r="N29" i="12" s="1"/>
  <c r="O29" i="12" s="1"/>
  <c r="M30" i="12"/>
  <c r="N30" i="12" s="1"/>
  <c r="O30" i="12" s="1"/>
  <c r="M31" i="12"/>
  <c r="N31" i="12"/>
  <c r="O31" i="12" s="1"/>
  <c r="M32" i="12"/>
  <c r="N32" i="12" s="1"/>
  <c r="O32" i="12" s="1"/>
  <c r="M33" i="12"/>
  <c r="N33" i="12"/>
  <c r="O33" i="12" s="1"/>
  <c r="M34" i="12"/>
  <c r="N34" i="12" s="1"/>
  <c r="O34" i="12" s="1"/>
  <c r="M35" i="12"/>
  <c r="N35" i="12" s="1"/>
  <c r="O35" i="12" s="1"/>
  <c r="M36" i="12"/>
  <c r="N36" i="12"/>
  <c r="O36" i="12" s="1"/>
  <c r="B37" i="12"/>
  <c r="C37" i="12" s="1"/>
  <c r="M37" i="12"/>
  <c r="N37" i="12" s="1"/>
  <c r="O37" i="12" s="1"/>
  <c r="M38" i="12"/>
  <c r="N38" i="12" s="1"/>
  <c r="O38" i="12" s="1"/>
  <c r="B39" i="12"/>
  <c r="C39" i="12" s="1"/>
  <c r="D39" i="12" s="1"/>
  <c r="M39" i="12"/>
  <c r="N39" i="12" s="1"/>
  <c r="O39" i="12" s="1"/>
  <c r="F40" i="12"/>
  <c r="G40" i="12"/>
  <c r="H40" i="12"/>
  <c r="I40" i="12"/>
  <c r="J40" i="12"/>
  <c r="D11" i="21" l="1"/>
  <c r="B22" i="12"/>
  <c r="C22" i="12" s="1"/>
  <c r="B19" i="12"/>
  <c r="C19" i="12" s="1"/>
  <c r="D19" i="12" s="1"/>
  <c r="B28" i="12"/>
  <c r="C28" i="12" s="1"/>
  <c r="D28" i="12" s="1"/>
  <c r="D37" i="12"/>
  <c r="E37" i="12"/>
  <c r="D29" i="12"/>
  <c r="E29" i="12"/>
  <c r="D20" i="18"/>
  <c r="B33" i="12"/>
  <c r="C33" i="12" s="1"/>
  <c r="B32" i="12"/>
  <c r="C32" i="12" s="1"/>
  <c r="B31" i="12"/>
  <c r="C31" i="12" s="1"/>
  <c r="D31" i="12" s="1"/>
  <c r="B26" i="12"/>
  <c r="C26" i="12" s="1"/>
  <c r="B14" i="12"/>
  <c r="C14" i="12" s="1"/>
  <c r="B11" i="12"/>
  <c r="C11" i="12" s="1"/>
  <c r="D11" i="12" s="1"/>
  <c r="B36" i="12"/>
  <c r="C36" i="12" s="1"/>
  <c r="B21" i="12"/>
  <c r="C21" i="12" s="1"/>
  <c r="B20" i="12"/>
  <c r="C20" i="12" s="1"/>
  <c r="B13" i="12"/>
  <c r="C13" i="12" s="1"/>
  <c r="B12" i="12"/>
  <c r="C12" i="12" s="1"/>
  <c r="B38" i="12"/>
  <c r="C38" i="12" s="1"/>
  <c r="B18" i="12"/>
  <c r="C18" i="12" s="1"/>
  <c r="B35" i="12"/>
  <c r="C35" i="12" s="1"/>
  <c r="D35" i="12" s="1"/>
  <c r="B25" i="12"/>
  <c r="C25" i="12" s="1"/>
  <c r="B23" i="12"/>
  <c r="C23" i="12" s="1"/>
  <c r="D23" i="12" s="1"/>
  <c r="B15" i="12"/>
  <c r="C15" i="12" s="1"/>
  <c r="D15" i="12" s="1"/>
  <c r="B10" i="12"/>
  <c r="C10" i="12" s="1"/>
  <c r="B34" i="12"/>
  <c r="C34" i="12" s="1"/>
  <c r="B30" i="12"/>
  <c r="C30" i="12" s="1"/>
  <c r="B27" i="12"/>
  <c r="C27" i="12" s="1"/>
  <c r="D27" i="12" s="1"/>
  <c r="B24" i="12"/>
  <c r="C24" i="12" s="1"/>
  <c r="B17" i="12"/>
  <c r="C17" i="12" s="1"/>
  <c r="B16" i="12"/>
  <c r="C16" i="12" s="1"/>
  <c r="D10" i="17"/>
  <c r="E35" i="23"/>
  <c r="D35" i="23"/>
  <c r="D25" i="23"/>
  <c r="E25" i="23"/>
  <c r="E39" i="23"/>
  <c r="D39" i="23"/>
  <c r="E20" i="23"/>
  <c r="D20" i="23"/>
  <c r="E19" i="23"/>
  <c r="D19" i="23"/>
  <c r="D33" i="23"/>
  <c r="E33" i="23"/>
  <c r="D17" i="23"/>
  <c r="E17" i="23"/>
  <c r="D34" i="23"/>
  <c r="E34" i="23"/>
  <c r="D18" i="23"/>
  <c r="E18" i="23"/>
  <c r="E15" i="23"/>
  <c r="D15" i="23"/>
  <c r="E28" i="23"/>
  <c r="D28" i="23"/>
  <c r="E10" i="23"/>
  <c r="D10" i="23"/>
  <c r="E11" i="23"/>
  <c r="D11" i="23"/>
  <c r="D26" i="23"/>
  <c r="E26" i="23"/>
  <c r="E12" i="23"/>
  <c r="D12" i="23"/>
  <c r="E24" i="23"/>
  <c r="D24" i="23"/>
  <c r="E27" i="23"/>
  <c r="D27" i="23"/>
  <c r="D37" i="23"/>
  <c r="E37" i="23"/>
  <c r="D21" i="23"/>
  <c r="E21" i="23"/>
  <c r="D38" i="23"/>
  <c r="E38" i="23"/>
  <c r="D22" i="23"/>
  <c r="E22" i="23"/>
  <c r="E31" i="23"/>
  <c r="D31" i="23"/>
  <c r="E32" i="23"/>
  <c r="D32" i="23"/>
  <c r="E16" i="23"/>
  <c r="D16" i="23"/>
  <c r="E13" i="23"/>
  <c r="D13" i="23"/>
  <c r="E29" i="23"/>
  <c r="D29" i="23"/>
  <c r="E23" i="23"/>
  <c r="D23" i="23"/>
  <c r="D30" i="23"/>
  <c r="E30" i="23"/>
  <c r="E9" i="23"/>
  <c r="D9" i="23"/>
  <c r="E14" i="23"/>
  <c r="D14" i="23"/>
  <c r="D24" i="22"/>
  <c r="E24" i="22"/>
  <c r="D18" i="22"/>
  <c r="E18" i="22"/>
  <c r="E27" i="22"/>
  <c r="D27" i="22"/>
  <c r="E12" i="22"/>
  <c r="D12" i="22"/>
  <c r="D25" i="22"/>
  <c r="E25" i="22"/>
  <c r="D38" i="22"/>
  <c r="E38" i="22"/>
  <c r="E39" i="22"/>
  <c r="D39" i="22"/>
  <c r="E9" i="22"/>
  <c r="D9" i="22"/>
  <c r="E32" i="22"/>
  <c r="D32" i="22"/>
  <c r="D16" i="22"/>
  <c r="E16" i="22"/>
  <c r="E35" i="22"/>
  <c r="D35" i="22"/>
  <c r="E19" i="22"/>
  <c r="D19" i="22"/>
  <c r="D33" i="22"/>
  <c r="E33" i="22"/>
  <c r="E17" i="22"/>
  <c r="D17" i="22"/>
  <c r="D30" i="22"/>
  <c r="E30" i="22"/>
  <c r="E11" i="22"/>
  <c r="D11" i="22"/>
  <c r="D20" i="22"/>
  <c r="E20" i="22"/>
  <c r="E23" i="22"/>
  <c r="D23" i="22"/>
  <c r="D37" i="22"/>
  <c r="E37" i="22"/>
  <c r="D21" i="22"/>
  <c r="E21" i="22"/>
  <c r="D34" i="22"/>
  <c r="E34" i="22"/>
  <c r="E14" i="22"/>
  <c r="D14" i="22"/>
  <c r="E28" i="22"/>
  <c r="D28" i="22"/>
  <c r="D26" i="22"/>
  <c r="E26" i="22"/>
  <c r="E31" i="22"/>
  <c r="D31" i="22"/>
  <c r="E13" i="22"/>
  <c r="D13" i="22"/>
  <c r="D29" i="22"/>
  <c r="E29" i="22"/>
  <c r="E15" i="22"/>
  <c r="D15" i="22"/>
  <c r="D22" i="22"/>
  <c r="E22" i="22"/>
  <c r="E10" i="22"/>
  <c r="D10" i="22"/>
  <c r="E39" i="21"/>
  <c r="D39" i="21"/>
  <c r="E17" i="21"/>
  <c r="D17" i="21"/>
  <c r="E33" i="21"/>
  <c r="D33" i="21"/>
  <c r="E31" i="21"/>
  <c r="D31" i="21"/>
  <c r="D30" i="21"/>
  <c r="E30" i="21"/>
  <c r="E24" i="21"/>
  <c r="D24" i="21"/>
  <c r="D22" i="21"/>
  <c r="E22" i="21"/>
  <c r="D21" i="21"/>
  <c r="E21" i="21"/>
  <c r="E37" i="21"/>
  <c r="D37" i="21"/>
  <c r="E35" i="21"/>
  <c r="D35" i="21"/>
  <c r="D34" i="21"/>
  <c r="E34" i="21"/>
  <c r="E28" i="21"/>
  <c r="D28" i="21"/>
  <c r="E13" i="21"/>
  <c r="D13" i="21"/>
  <c r="D26" i="21"/>
  <c r="E26" i="21"/>
  <c r="D25" i="21"/>
  <c r="E25" i="21"/>
  <c r="E19" i="21"/>
  <c r="D19" i="21"/>
  <c r="E9" i="21"/>
  <c r="D9" i="21"/>
  <c r="E16" i="21"/>
  <c r="D16" i="21"/>
  <c r="D32" i="21"/>
  <c r="E32" i="21"/>
  <c r="E12" i="21"/>
  <c r="D12" i="21"/>
  <c r="E23" i="21"/>
  <c r="D23" i="21"/>
  <c r="D38" i="21"/>
  <c r="E38" i="21"/>
  <c r="E29" i="21"/>
  <c r="D29" i="21"/>
  <c r="E27" i="21"/>
  <c r="D27" i="21"/>
  <c r="D18" i="21"/>
  <c r="E18" i="21"/>
  <c r="E20" i="21"/>
  <c r="D20" i="21"/>
  <c r="E36" i="21"/>
  <c r="D36" i="21"/>
  <c r="E20" i="20"/>
  <c r="D20" i="20"/>
  <c r="E27" i="20"/>
  <c r="D27" i="20"/>
  <c r="D33" i="20"/>
  <c r="E33" i="20"/>
  <c r="D17" i="20"/>
  <c r="E17" i="20"/>
  <c r="D34" i="20"/>
  <c r="E34" i="20"/>
  <c r="D18" i="20"/>
  <c r="E18" i="20"/>
  <c r="E14" i="20"/>
  <c r="D14" i="20"/>
  <c r="E24" i="20"/>
  <c r="D24" i="20"/>
  <c r="D37" i="20"/>
  <c r="E37" i="20"/>
  <c r="E21" i="20"/>
  <c r="D21" i="20"/>
  <c r="D22" i="20"/>
  <c r="E22" i="20"/>
  <c r="E32" i="20"/>
  <c r="D32" i="20"/>
  <c r="E16" i="20"/>
  <c r="D16" i="20"/>
  <c r="E11" i="20"/>
  <c r="D11" i="20"/>
  <c r="D29" i="20"/>
  <c r="E29" i="20"/>
  <c r="E31" i="20"/>
  <c r="D31" i="20"/>
  <c r="D30" i="20"/>
  <c r="E30" i="20"/>
  <c r="E9" i="20"/>
  <c r="D9" i="20"/>
  <c r="E13" i="20"/>
  <c r="D13" i="20"/>
  <c r="E35" i="20"/>
  <c r="D35" i="20"/>
  <c r="D38" i="20"/>
  <c r="E38" i="20"/>
  <c r="E15" i="20"/>
  <c r="D15" i="20"/>
  <c r="E28" i="20"/>
  <c r="D28" i="20"/>
  <c r="E39" i="20"/>
  <c r="D39" i="20"/>
  <c r="E10" i="20"/>
  <c r="D10" i="20"/>
  <c r="E25" i="20"/>
  <c r="D25" i="20"/>
  <c r="E19" i="20"/>
  <c r="D19" i="20"/>
  <c r="D26" i="20"/>
  <c r="E26" i="20"/>
  <c r="E23" i="20"/>
  <c r="D23" i="20"/>
  <c r="E12" i="20"/>
  <c r="D12" i="20"/>
  <c r="E25" i="19"/>
  <c r="D25" i="19"/>
  <c r="D38" i="19"/>
  <c r="E38" i="19"/>
  <c r="E23" i="19"/>
  <c r="D23" i="19"/>
  <c r="E39" i="19"/>
  <c r="D39" i="19"/>
  <c r="E29" i="19"/>
  <c r="D29" i="19"/>
  <c r="D32" i="19"/>
  <c r="E32" i="19"/>
  <c r="E14" i="19"/>
  <c r="D14" i="19"/>
  <c r="D18" i="19"/>
  <c r="E18" i="19"/>
  <c r="E17" i="19"/>
  <c r="D17" i="19"/>
  <c r="D33" i="19"/>
  <c r="E33" i="19"/>
  <c r="E9" i="19"/>
  <c r="D9" i="19"/>
  <c r="E20" i="19"/>
  <c r="D20" i="19"/>
  <c r="E36" i="19"/>
  <c r="D36" i="19"/>
  <c r="E19" i="19"/>
  <c r="D19" i="19"/>
  <c r="E31" i="19"/>
  <c r="D31" i="19"/>
  <c r="D30" i="19"/>
  <c r="E30" i="19"/>
  <c r="E27" i="19"/>
  <c r="D27" i="19"/>
  <c r="E28" i="19"/>
  <c r="D28" i="19"/>
  <c r="E12" i="19"/>
  <c r="D12" i="19"/>
  <c r="D34" i="19"/>
  <c r="E34" i="19"/>
  <c r="E35" i="19"/>
  <c r="D35" i="19"/>
  <c r="E16" i="19"/>
  <c r="D16" i="19"/>
  <c r="E13" i="19"/>
  <c r="D13" i="19"/>
  <c r="E10" i="19"/>
  <c r="D10" i="19"/>
  <c r="D22" i="19"/>
  <c r="E22" i="19"/>
  <c r="E21" i="19"/>
  <c r="D21" i="19"/>
  <c r="E37" i="19"/>
  <c r="D37" i="19"/>
  <c r="D26" i="19"/>
  <c r="E26" i="19"/>
  <c r="D24" i="19"/>
  <c r="E24" i="19"/>
  <c r="E11" i="19"/>
  <c r="D11" i="19"/>
  <c r="E33" i="18"/>
  <c r="D33" i="18"/>
  <c r="E15" i="18"/>
  <c r="D15" i="18"/>
  <c r="D18" i="18"/>
  <c r="E18" i="18"/>
  <c r="E28" i="18"/>
  <c r="D28" i="18"/>
  <c r="D29" i="18"/>
  <c r="E29" i="18"/>
  <c r="E12" i="18"/>
  <c r="D12" i="18"/>
  <c r="E24" i="18"/>
  <c r="D24" i="18"/>
  <c r="E27" i="18"/>
  <c r="D27" i="18"/>
  <c r="D10" i="18"/>
  <c r="E10" i="18"/>
  <c r="D26" i="18"/>
  <c r="E26" i="18"/>
  <c r="E35" i="18"/>
  <c r="D35" i="18"/>
  <c r="E13" i="18"/>
  <c r="D13" i="18"/>
  <c r="E32" i="18"/>
  <c r="D32" i="18"/>
  <c r="D17" i="18"/>
  <c r="E17" i="18"/>
  <c r="D34" i="18"/>
  <c r="E34" i="18"/>
  <c r="E23" i="18"/>
  <c r="D23" i="18"/>
  <c r="E39" i="18"/>
  <c r="D39" i="18"/>
  <c r="D30" i="18"/>
  <c r="E30" i="18"/>
  <c r="E9" i="18"/>
  <c r="D9" i="18"/>
  <c r="D14" i="18"/>
  <c r="E14" i="18"/>
  <c r="D25" i="18"/>
  <c r="E25" i="18"/>
  <c r="E37" i="18"/>
  <c r="D37" i="18"/>
  <c r="D21" i="18"/>
  <c r="E21" i="18"/>
  <c r="E19" i="18"/>
  <c r="D19" i="18"/>
  <c r="D38" i="18"/>
  <c r="E38" i="18"/>
  <c r="D22" i="18"/>
  <c r="E22" i="18"/>
  <c r="E31" i="18"/>
  <c r="D31" i="18"/>
  <c r="D11" i="18"/>
  <c r="E11" i="18"/>
  <c r="E21" i="17"/>
  <c r="D21" i="17"/>
  <c r="D30" i="17"/>
  <c r="E30" i="17"/>
  <c r="E13" i="17"/>
  <c r="D13" i="17"/>
  <c r="D34" i="17"/>
  <c r="E34" i="17"/>
  <c r="E25" i="17"/>
  <c r="D25" i="17"/>
  <c r="E19" i="17"/>
  <c r="D19" i="17"/>
  <c r="D18" i="17"/>
  <c r="E18" i="17"/>
  <c r="E16" i="17"/>
  <c r="D16" i="17"/>
  <c r="E32" i="17"/>
  <c r="D32" i="17"/>
  <c r="E31" i="17"/>
  <c r="D31" i="17"/>
  <c r="E17" i="17"/>
  <c r="D17" i="17"/>
  <c r="E33" i="17"/>
  <c r="D33" i="17"/>
  <c r="E35" i="17"/>
  <c r="D35" i="17"/>
  <c r="D26" i="17"/>
  <c r="E26" i="17"/>
  <c r="D24" i="17"/>
  <c r="E24" i="17"/>
  <c r="E39" i="17"/>
  <c r="D39" i="17"/>
  <c r="E37" i="17"/>
  <c r="D37" i="17"/>
  <c r="E9" i="17"/>
  <c r="D9" i="17"/>
  <c r="D28" i="17"/>
  <c r="E28" i="17"/>
  <c r="E23" i="17"/>
  <c r="D23" i="17"/>
  <c r="D38" i="17"/>
  <c r="E38" i="17"/>
  <c r="E29" i="17"/>
  <c r="D29" i="17"/>
  <c r="E27" i="17"/>
  <c r="D27" i="17"/>
  <c r="D22" i="17"/>
  <c r="E22" i="17"/>
  <c r="D20" i="17"/>
  <c r="E20" i="17"/>
  <c r="D36" i="17"/>
  <c r="E36" i="17"/>
  <c r="E13" i="16"/>
  <c r="D13" i="16"/>
  <c r="D26" i="16"/>
  <c r="E26" i="16"/>
  <c r="E21" i="16"/>
  <c r="D21" i="16"/>
  <c r="E37" i="16"/>
  <c r="D37" i="16"/>
  <c r="D18" i="16"/>
  <c r="E18" i="16"/>
  <c r="D20" i="16"/>
  <c r="E20" i="16"/>
  <c r="E36" i="16"/>
  <c r="D36" i="16"/>
  <c r="E14" i="16"/>
  <c r="D14" i="16"/>
  <c r="E23" i="16"/>
  <c r="D23" i="16"/>
  <c r="D34" i="16"/>
  <c r="E34" i="16"/>
  <c r="E25" i="16"/>
  <c r="D25" i="16"/>
  <c r="E27" i="16"/>
  <c r="D27" i="16"/>
  <c r="D22" i="16"/>
  <c r="E22" i="16"/>
  <c r="D24" i="16"/>
  <c r="E24" i="16"/>
  <c r="E11" i="16"/>
  <c r="D11" i="16"/>
  <c r="E12" i="16"/>
  <c r="D12" i="16"/>
  <c r="E9" i="16"/>
  <c r="D9" i="16"/>
  <c r="E17" i="16"/>
  <c r="D17" i="16"/>
  <c r="E33" i="16"/>
  <c r="D33" i="16"/>
  <c r="E35" i="16"/>
  <c r="D35" i="16"/>
  <c r="D16" i="16"/>
  <c r="E16" i="16"/>
  <c r="D32" i="16"/>
  <c r="E32" i="16"/>
  <c r="E10" i="16"/>
  <c r="D10" i="16"/>
  <c r="E39" i="16"/>
  <c r="D39" i="16"/>
  <c r="D38" i="16"/>
  <c r="E38" i="16"/>
  <c r="D29" i="16"/>
  <c r="E29" i="16"/>
  <c r="E31" i="16"/>
  <c r="D31" i="16"/>
  <c r="D30" i="16"/>
  <c r="E30" i="16"/>
  <c r="E28" i="16"/>
  <c r="D28" i="16"/>
  <c r="E19" i="16"/>
  <c r="D19" i="16"/>
  <c r="E32" i="15"/>
  <c r="D32" i="15"/>
  <c r="E16" i="15"/>
  <c r="D16" i="15"/>
  <c r="E14" i="15"/>
  <c r="D14" i="15"/>
  <c r="E33" i="15"/>
  <c r="D33" i="15"/>
  <c r="D17" i="15"/>
  <c r="E17" i="15"/>
  <c r="E11" i="15"/>
  <c r="D11" i="15"/>
  <c r="D26" i="15"/>
  <c r="E26" i="15"/>
  <c r="E27" i="15"/>
  <c r="D27" i="15"/>
  <c r="E24" i="15"/>
  <c r="D24" i="15"/>
  <c r="E35" i="15"/>
  <c r="D35" i="15"/>
  <c r="E10" i="15"/>
  <c r="D10" i="15"/>
  <c r="E25" i="15"/>
  <c r="D25" i="15"/>
  <c r="E15" i="15"/>
  <c r="D15" i="15"/>
  <c r="D34" i="15"/>
  <c r="E34" i="15"/>
  <c r="D18" i="15"/>
  <c r="E18" i="15"/>
  <c r="E20" i="15"/>
  <c r="D20" i="15"/>
  <c r="E19" i="15"/>
  <c r="D19" i="15"/>
  <c r="E37" i="15"/>
  <c r="D37" i="15"/>
  <c r="E21" i="15"/>
  <c r="D21" i="15"/>
  <c r="E12" i="15"/>
  <c r="D12" i="15"/>
  <c r="D30" i="15"/>
  <c r="E30" i="15"/>
  <c r="E9" i="15"/>
  <c r="D9" i="15"/>
  <c r="E28" i="15"/>
  <c r="D28" i="15"/>
  <c r="E39" i="15"/>
  <c r="D39" i="15"/>
  <c r="E13" i="15"/>
  <c r="D13" i="15"/>
  <c r="D29" i="15"/>
  <c r="E29" i="15"/>
  <c r="E31" i="15"/>
  <c r="D31" i="15"/>
  <c r="D38" i="15"/>
  <c r="E38" i="15"/>
  <c r="D22" i="15"/>
  <c r="E22" i="15"/>
  <c r="E23" i="15"/>
  <c r="D23" i="15"/>
  <c r="E33" i="14"/>
  <c r="D33" i="14"/>
  <c r="D34" i="14"/>
  <c r="E34" i="14"/>
  <c r="E27" i="14"/>
  <c r="D27" i="14"/>
  <c r="E20" i="14"/>
  <c r="D20" i="14"/>
  <c r="D30" i="14"/>
  <c r="E30" i="14"/>
  <c r="E39" i="14"/>
  <c r="D39" i="14"/>
  <c r="E23" i="14"/>
  <c r="D23" i="14"/>
  <c r="D13" i="14"/>
  <c r="E13" i="14"/>
  <c r="E24" i="14"/>
  <c r="D24" i="14"/>
  <c r="E17" i="14"/>
  <c r="D17" i="14"/>
  <c r="D18" i="14"/>
  <c r="E18" i="14"/>
  <c r="D14" i="14"/>
  <c r="E14" i="14"/>
  <c r="E29" i="14"/>
  <c r="D29" i="14"/>
  <c r="E32" i="14"/>
  <c r="D32" i="14"/>
  <c r="E16" i="14"/>
  <c r="D16" i="14"/>
  <c r="E25" i="14"/>
  <c r="D25" i="14"/>
  <c r="E11" i="14"/>
  <c r="D11" i="14"/>
  <c r="D26" i="14"/>
  <c r="E26" i="14"/>
  <c r="E35" i="14"/>
  <c r="D35" i="14"/>
  <c r="E19" i="14"/>
  <c r="D19" i="14"/>
  <c r="D12" i="14"/>
  <c r="E12" i="14"/>
  <c r="D9" i="14"/>
  <c r="E9" i="14"/>
  <c r="E28" i="14"/>
  <c r="D28" i="14"/>
  <c r="E37" i="14"/>
  <c r="D37" i="14"/>
  <c r="E21" i="14"/>
  <c r="D21" i="14"/>
  <c r="D38" i="14"/>
  <c r="E38" i="14"/>
  <c r="D22" i="14"/>
  <c r="E22" i="14"/>
  <c r="E31" i="14"/>
  <c r="D31" i="14"/>
  <c r="E15" i="14"/>
  <c r="D15" i="14"/>
  <c r="D10" i="14"/>
  <c r="E10" i="14"/>
  <c r="B11" i="13"/>
  <c r="C11" i="13" s="1"/>
  <c r="E11" i="13" s="1"/>
  <c r="B16" i="13"/>
  <c r="C16" i="13" s="1"/>
  <c r="E16" i="13" s="1"/>
  <c r="B19" i="13"/>
  <c r="C19" i="13" s="1"/>
  <c r="E19" i="13" s="1"/>
  <c r="B23" i="13"/>
  <c r="C23" i="13" s="1"/>
  <c r="D23" i="13" s="1"/>
  <c r="B27" i="13"/>
  <c r="C27" i="13" s="1"/>
  <c r="E27" i="13" s="1"/>
  <c r="B31" i="13"/>
  <c r="C31" i="13" s="1"/>
  <c r="E31" i="13" s="1"/>
  <c r="B35" i="13"/>
  <c r="C35" i="13" s="1"/>
  <c r="E35" i="13" s="1"/>
  <c r="C9" i="13"/>
  <c r="B10" i="13"/>
  <c r="C10" i="13" s="1"/>
  <c r="E10" i="13" s="1"/>
  <c r="B12" i="13"/>
  <c r="C12" i="13" s="1"/>
  <c r="E12" i="13" s="1"/>
  <c r="B15" i="13"/>
  <c r="C15" i="13" s="1"/>
  <c r="E15" i="13" s="1"/>
  <c r="B39" i="13"/>
  <c r="C39" i="13" s="1"/>
  <c r="D39" i="13" s="1"/>
  <c r="E36" i="13"/>
  <c r="D36" i="13"/>
  <c r="N40" i="13"/>
  <c r="G8" i="4" s="1"/>
  <c r="D11" i="13"/>
  <c r="D35" i="13"/>
  <c r="O40" i="13"/>
  <c r="D10" i="13"/>
  <c r="B14" i="13"/>
  <c r="C14" i="13" s="1"/>
  <c r="B18" i="13"/>
  <c r="C18" i="13" s="1"/>
  <c r="B22" i="13"/>
  <c r="C22" i="13" s="1"/>
  <c r="B26" i="13"/>
  <c r="C26" i="13" s="1"/>
  <c r="B30" i="13"/>
  <c r="C30" i="13" s="1"/>
  <c r="B34" i="13"/>
  <c r="C34" i="13" s="1"/>
  <c r="B38" i="13"/>
  <c r="C38" i="13" s="1"/>
  <c r="B13" i="13"/>
  <c r="C13" i="13" s="1"/>
  <c r="B17" i="13"/>
  <c r="C17" i="13" s="1"/>
  <c r="B21" i="13"/>
  <c r="C21" i="13" s="1"/>
  <c r="B25" i="13"/>
  <c r="C25" i="13" s="1"/>
  <c r="B29" i="13"/>
  <c r="C29" i="13" s="1"/>
  <c r="B33" i="13"/>
  <c r="C33" i="13" s="1"/>
  <c r="B37" i="13"/>
  <c r="C37" i="13" s="1"/>
  <c r="B20" i="13"/>
  <c r="C20" i="13" s="1"/>
  <c r="B24" i="13"/>
  <c r="C24" i="13" s="1"/>
  <c r="B28" i="13"/>
  <c r="C28" i="13" s="1"/>
  <c r="B32" i="13"/>
  <c r="C32" i="13" s="1"/>
  <c r="D14" i="12"/>
  <c r="E14" i="12"/>
  <c r="D30" i="12"/>
  <c r="E30" i="12"/>
  <c r="E34" i="12"/>
  <c r="D34" i="12"/>
  <c r="D18" i="12"/>
  <c r="E18" i="12"/>
  <c r="D38" i="12"/>
  <c r="E38" i="12"/>
  <c r="D22" i="12"/>
  <c r="E22" i="12"/>
  <c r="N40" i="12"/>
  <c r="E8" i="4" s="1"/>
  <c r="O10" i="12"/>
  <c r="O40" i="12" s="1"/>
  <c r="E26" i="12"/>
  <c r="D26" i="12"/>
  <c r="D10" i="12"/>
  <c r="E10" i="12"/>
  <c r="D9" i="12"/>
  <c r="E9" i="12"/>
  <c r="E39" i="12"/>
  <c r="E35" i="12"/>
  <c r="E31" i="12"/>
  <c r="E27" i="12"/>
  <c r="E23" i="12"/>
  <c r="E19" i="12"/>
  <c r="E15" i="12"/>
  <c r="E11" i="12"/>
  <c r="D19" i="13" l="1"/>
  <c r="D27" i="13"/>
  <c r="E28" i="12"/>
  <c r="E20" i="12"/>
  <c r="D20" i="12"/>
  <c r="D33" i="12"/>
  <c r="E33" i="12"/>
  <c r="D31" i="13"/>
  <c r="E16" i="12"/>
  <c r="D16" i="12"/>
  <c r="D21" i="12"/>
  <c r="E21" i="12"/>
  <c r="E40" i="12" s="1"/>
  <c r="D17" i="12"/>
  <c r="E17" i="12"/>
  <c r="E25" i="12"/>
  <c r="D25" i="12"/>
  <c r="E12" i="12"/>
  <c r="D12" i="12"/>
  <c r="E36" i="12"/>
  <c r="D36" i="12"/>
  <c r="D16" i="13"/>
  <c r="E24" i="12"/>
  <c r="D24" i="12"/>
  <c r="D13" i="12"/>
  <c r="E13" i="12"/>
  <c r="E32" i="12"/>
  <c r="D32" i="12"/>
  <c r="D12" i="13"/>
  <c r="E39" i="13"/>
  <c r="E23" i="13"/>
  <c r="D40" i="23"/>
  <c r="E40" i="23"/>
  <c r="D40" i="22"/>
  <c r="E40" i="22"/>
  <c r="D40" i="21"/>
  <c r="E40" i="21"/>
  <c r="E40" i="20"/>
  <c r="D40" i="20"/>
  <c r="D40" i="19"/>
  <c r="E40" i="19"/>
  <c r="D40" i="18"/>
  <c r="E40" i="18"/>
  <c r="E40" i="17"/>
  <c r="D40" i="17"/>
  <c r="D40" i="16"/>
  <c r="E40" i="16"/>
  <c r="D40" i="15"/>
  <c r="E40" i="15"/>
  <c r="E40" i="14"/>
  <c r="D40" i="14"/>
  <c r="D15" i="13"/>
  <c r="E9" i="13"/>
  <c r="D9" i="13"/>
  <c r="E32" i="13"/>
  <c r="D32" i="13"/>
  <c r="E21" i="13"/>
  <c r="D21" i="13"/>
  <c r="D18" i="13"/>
  <c r="E18" i="13"/>
  <c r="E28" i="13"/>
  <c r="D28" i="13"/>
  <c r="E33" i="13"/>
  <c r="D33" i="13"/>
  <c r="D17" i="13"/>
  <c r="E17" i="13"/>
  <c r="D30" i="13"/>
  <c r="E30" i="13"/>
  <c r="E24" i="13"/>
  <c r="D24" i="13"/>
  <c r="D29" i="13"/>
  <c r="E29" i="13"/>
  <c r="D13" i="13"/>
  <c r="E13" i="13"/>
  <c r="D26" i="13"/>
  <c r="E26" i="13"/>
  <c r="D14" i="13"/>
  <c r="E14" i="13"/>
  <c r="E37" i="13"/>
  <c r="D37" i="13"/>
  <c r="D34" i="13"/>
  <c r="E34" i="13"/>
  <c r="E20" i="13"/>
  <c r="D20" i="13"/>
  <c r="D25" i="13"/>
  <c r="E25" i="13"/>
  <c r="D38" i="13"/>
  <c r="E38" i="13"/>
  <c r="D22" i="13"/>
  <c r="E22" i="13"/>
  <c r="D40" i="12" l="1"/>
  <c r="E40" i="13"/>
  <c r="D40" i="13"/>
  <c r="G4" i="4"/>
  <c r="B4" i="4"/>
  <c r="AA33" i="4"/>
  <c r="AA28" i="4"/>
  <c r="AA20" i="4"/>
  <c r="AA24" i="4" s="1"/>
  <c r="AA29" i="4" s="1"/>
  <c r="Y33" i="4"/>
  <c r="Y28" i="4"/>
  <c r="Y20" i="4"/>
  <c r="Y24" i="4" s="1"/>
  <c r="W33" i="4"/>
  <c r="W28" i="4"/>
  <c r="W20" i="4"/>
  <c r="W24" i="4" s="1"/>
  <c r="U33" i="4"/>
  <c r="U28" i="4"/>
  <c r="U20" i="4"/>
  <c r="U24" i="4" s="1"/>
  <c r="E20" i="4"/>
  <c r="E24" i="4" s="1"/>
  <c r="S33" i="4"/>
  <c r="Q33" i="4"/>
  <c r="O33" i="4"/>
  <c r="M33" i="4"/>
  <c r="K33" i="4"/>
  <c r="I33" i="4"/>
  <c r="G33" i="4"/>
  <c r="E33" i="4"/>
  <c r="S28" i="4"/>
  <c r="Q28" i="4"/>
  <c r="O28" i="4"/>
  <c r="M28" i="4"/>
  <c r="K28" i="4"/>
  <c r="I28" i="4"/>
  <c r="G28" i="4"/>
  <c r="E28" i="4"/>
  <c r="S20" i="4"/>
  <c r="S24" i="4" s="1"/>
  <c r="S29" i="4" s="1"/>
  <c r="Q20" i="4"/>
  <c r="Q24" i="4" s="1"/>
  <c r="Q29" i="4" s="1"/>
  <c r="O20" i="4"/>
  <c r="O24" i="4" s="1"/>
  <c r="O29" i="4" s="1"/>
  <c r="M20" i="4"/>
  <c r="M24" i="4" s="1"/>
  <c r="M29" i="4" s="1"/>
  <c r="K20" i="4"/>
  <c r="K24" i="4" s="1"/>
  <c r="K29" i="4" s="1"/>
  <c r="I20" i="4"/>
  <c r="I24" i="4" s="1"/>
  <c r="I29" i="4" s="1"/>
  <c r="G20" i="4"/>
  <c r="G24" i="4" s="1"/>
  <c r="G29" i="4" s="1"/>
  <c r="G35" i="4" s="1"/>
  <c r="J40" i="3"/>
  <c r="I40" i="3"/>
  <c r="H40" i="3"/>
  <c r="G40" i="3"/>
  <c r="F40" i="3"/>
  <c r="M39" i="3"/>
  <c r="N39" i="3" s="1"/>
  <c r="O39" i="3" s="1"/>
  <c r="M38" i="3"/>
  <c r="N38" i="3" s="1"/>
  <c r="O38" i="3" s="1"/>
  <c r="M37" i="3"/>
  <c r="N37" i="3" s="1"/>
  <c r="O37" i="3" s="1"/>
  <c r="M36" i="3"/>
  <c r="N36" i="3" s="1"/>
  <c r="O36" i="3" s="1"/>
  <c r="M35" i="3"/>
  <c r="N35" i="3" s="1"/>
  <c r="O35" i="3" s="1"/>
  <c r="M34" i="3"/>
  <c r="N34" i="3" s="1"/>
  <c r="O34" i="3" s="1"/>
  <c r="N33" i="3"/>
  <c r="O33" i="3" s="1"/>
  <c r="M33" i="3"/>
  <c r="M32" i="3"/>
  <c r="N32" i="3" s="1"/>
  <c r="O32" i="3" s="1"/>
  <c r="M31" i="3"/>
  <c r="N31" i="3" s="1"/>
  <c r="O31" i="3" s="1"/>
  <c r="M30" i="3"/>
  <c r="N30" i="3" s="1"/>
  <c r="O30" i="3" s="1"/>
  <c r="M29" i="3"/>
  <c r="N29" i="3" s="1"/>
  <c r="O29" i="3" s="1"/>
  <c r="M28" i="3"/>
  <c r="N28" i="3" s="1"/>
  <c r="O28" i="3" s="1"/>
  <c r="M27" i="3"/>
  <c r="N27" i="3" s="1"/>
  <c r="O27" i="3" s="1"/>
  <c r="M26" i="3"/>
  <c r="N26" i="3" s="1"/>
  <c r="O26" i="3" s="1"/>
  <c r="M25" i="3"/>
  <c r="N25" i="3" s="1"/>
  <c r="M24" i="3"/>
  <c r="N24" i="3" s="1"/>
  <c r="O24" i="3" s="1"/>
  <c r="M23" i="3"/>
  <c r="N23" i="3" s="1"/>
  <c r="O23" i="3" s="1"/>
  <c r="M22" i="3"/>
  <c r="N22" i="3" s="1"/>
  <c r="O22" i="3" s="1"/>
  <c r="M21" i="3"/>
  <c r="N21" i="3" s="1"/>
  <c r="O21" i="3" s="1"/>
  <c r="M20" i="3"/>
  <c r="N20" i="3" s="1"/>
  <c r="O20" i="3" s="1"/>
  <c r="M19" i="3"/>
  <c r="N19" i="3" s="1"/>
  <c r="O19" i="3" s="1"/>
  <c r="M18" i="3"/>
  <c r="N18" i="3" s="1"/>
  <c r="O18" i="3" s="1"/>
  <c r="M17" i="3"/>
  <c r="N17" i="3" s="1"/>
  <c r="O17" i="3" s="1"/>
  <c r="M16" i="3"/>
  <c r="N16" i="3" s="1"/>
  <c r="O16" i="3" s="1"/>
  <c r="N15" i="3"/>
  <c r="O15" i="3" s="1"/>
  <c r="M14" i="3"/>
  <c r="N14" i="3" s="1"/>
  <c r="O14" i="3" s="1"/>
  <c r="M13" i="3"/>
  <c r="N13" i="3" s="1"/>
  <c r="O13" i="3" s="1"/>
  <c r="M12" i="3"/>
  <c r="N12" i="3" s="1"/>
  <c r="O12" i="3" s="1"/>
  <c r="M11" i="3"/>
  <c r="N11" i="3" s="1"/>
  <c r="M10" i="3"/>
  <c r="N10" i="3" s="1"/>
  <c r="O10" i="3" s="1"/>
  <c r="M9" i="3"/>
  <c r="N9" i="3" s="1"/>
  <c r="B9" i="3"/>
  <c r="B39" i="3" s="1"/>
  <c r="C39" i="3" s="1"/>
  <c r="C4" i="6"/>
  <c r="Y29" i="4" l="1"/>
  <c r="U29" i="4"/>
  <c r="W29" i="4"/>
  <c r="E29" i="4"/>
  <c r="E35" i="4" s="1"/>
  <c r="C9" i="3"/>
  <c r="E9" i="3" s="1"/>
  <c r="N40" i="3"/>
  <c r="E39" i="3"/>
  <c r="D39" i="3"/>
  <c r="P39" i="3" s="1"/>
  <c r="D9" i="3"/>
  <c r="O9" i="3"/>
  <c r="O40" i="3" s="1"/>
  <c r="B10" i="3"/>
  <c r="C10" i="3" s="1"/>
  <c r="B11" i="3"/>
  <c r="C11" i="3" s="1"/>
  <c r="B12" i="3"/>
  <c r="C12" i="3" s="1"/>
  <c r="B13" i="3"/>
  <c r="C13" i="3" s="1"/>
  <c r="B14" i="3"/>
  <c r="C14" i="3" s="1"/>
  <c r="B15" i="3"/>
  <c r="C15" i="3" s="1"/>
  <c r="B16" i="3"/>
  <c r="C16" i="3" s="1"/>
  <c r="B17" i="3"/>
  <c r="C17" i="3" s="1"/>
  <c r="B18" i="3"/>
  <c r="C18" i="3" s="1"/>
  <c r="B19" i="3"/>
  <c r="C19" i="3" s="1"/>
  <c r="B20" i="3"/>
  <c r="C20" i="3" s="1"/>
  <c r="B21" i="3"/>
  <c r="C21" i="3" s="1"/>
  <c r="B22" i="3"/>
  <c r="C22" i="3" s="1"/>
  <c r="B23" i="3"/>
  <c r="C23" i="3" s="1"/>
  <c r="B24" i="3"/>
  <c r="C24" i="3" s="1"/>
  <c r="B25" i="3"/>
  <c r="C25" i="3" s="1"/>
  <c r="B26" i="3"/>
  <c r="C26" i="3" s="1"/>
  <c r="B27" i="3"/>
  <c r="C27" i="3" s="1"/>
  <c r="B28" i="3"/>
  <c r="C28" i="3" s="1"/>
  <c r="B29" i="3"/>
  <c r="C29" i="3" s="1"/>
  <c r="B30" i="3"/>
  <c r="C30" i="3" s="1"/>
  <c r="B31" i="3"/>
  <c r="C31" i="3" s="1"/>
  <c r="B32" i="3"/>
  <c r="C32" i="3" s="1"/>
  <c r="B33" i="3"/>
  <c r="C33" i="3" s="1"/>
  <c r="B34" i="3"/>
  <c r="C34" i="3" s="1"/>
  <c r="B35" i="3"/>
  <c r="C35" i="3" s="1"/>
  <c r="B36" i="3"/>
  <c r="C36" i="3" s="1"/>
  <c r="B37" i="3"/>
  <c r="C37" i="3" s="1"/>
  <c r="B38" i="3"/>
  <c r="C38" i="3" s="1"/>
  <c r="E28" i="3" l="1"/>
  <c r="D28" i="3"/>
  <c r="P28" i="3" s="1"/>
  <c r="E27" i="3"/>
  <c r="D27" i="3"/>
  <c r="P27" i="3" s="1"/>
  <c r="E36" i="3"/>
  <c r="D36" i="3"/>
  <c r="P36" i="3" s="1"/>
  <c r="E32" i="3"/>
  <c r="D32" i="3"/>
  <c r="P32" i="3" s="1"/>
  <c r="E24" i="3"/>
  <c r="D24" i="3"/>
  <c r="P24" i="3" s="1"/>
  <c r="E20" i="3"/>
  <c r="D20" i="3"/>
  <c r="P20" i="3" s="1"/>
  <c r="E16" i="3"/>
  <c r="D16" i="3"/>
  <c r="P16" i="3" s="1"/>
  <c r="E12" i="3"/>
  <c r="D12" i="3"/>
  <c r="P12" i="3" s="1"/>
  <c r="E35" i="3"/>
  <c r="D35" i="3"/>
  <c r="P35" i="3" s="1"/>
  <c r="E31" i="3"/>
  <c r="D31" i="3"/>
  <c r="P31" i="3" s="1"/>
  <c r="E23" i="3"/>
  <c r="D23" i="3"/>
  <c r="P23" i="3" s="1"/>
  <c r="E19" i="3"/>
  <c r="D19" i="3"/>
  <c r="P19" i="3" s="1"/>
  <c r="E15" i="3"/>
  <c r="D15" i="3"/>
  <c r="P15" i="3" s="1"/>
  <c r="E11" i="3"/>
  <c r="D11" i="3"/>
  <c r="P11" i="3" s="1"/>
  <c r="E38" i="3"/>
  <c r="D38" i="3"/>
  <c r="P38" i="3" s="1"/>
  <c r="E34" i="3"/>
  <c r="D34" i="3"/>
  <c r="P34" i="3" s="1"/>
  <c r="E30" i="3"/>
  <c r="D30" i="3"/>
  <c r="P30" i="3" s="1"/>
  <c r="E26" i="3"/>
  <c r="D26" i="3"/>
  <c r="P26" i="3" s="1"/>
  <c r="E22" i="3"/>
  <c r="D22" i="3"/>
  <c r="P22" i="3" s="1"/>
  <c r="E18" i="3"/>
  <c r="D18" i="3"/>
  <c r="P18" i="3" s="1"/>
  <c r="E14" i="3"/>
  <c r="D14" i="3"/>
  <c r="P14" i="3" s="1"/>
  <c r="E10" i="3"/>
  <c r="D10" i="3"/>
  <c r="P10" i="3" s="1"/>
  <c r="E37" i="3"/>
  <c r="D37" i="3"/>
  <c r="P37" i="3" s="1"/>
  <c r="E33" i="3"/>
  <c r="D33" i="3"/>
  <c r="P33" i="3" s="1"/>
  <c r="E29" i="3"/>
  <c r="D29" i="3"/>
  <c r="P29" i="3" s="1"/>
  <c r="E25" i="3"/>
  <c r="D25" i="3"/>
  <c r="P25" i="3" s="1"/>
  <c r="E21" i="3"/>
  <c r="D21" i="3"/>
  <c r="P21" i="3" s="1"/>
  <c r="E17" i="3"/>
  <c r="D17" i="3"/>
  <c r="P17" i="3" s="1"/>
  <c r="E13" i="3"/>
  <c r="D13" i="3"/>
  <c r="P13" i="3" s="1"/>
  <c r="E40" i="3" l="1"/>
  <c r="D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53B15BC-B102-4664-B942-0BE8F3376E51}">
      <text>
        <r>
          <rPr>
            <b/>
            <sz val="9"/>
            <color indexed="81"/>
            <rFont val="MS P ゴシック"/>
            <family val="3"/>
            <charset val="128"/>
          </rPr>
          <t>フリガナは自動</t>
        </r>
      </text>
    </comment>
    <comment ref="C5" authorId="0" shapeId="0" xr:uid="{8665A882-1473-42E0-AB71-45D4AE4B2058}">
      <text>
        <r>
          <rPr>
            <b/>
            <sz val="9"/>
            <color indexed="81"/>
            <rFont val="MS P ゴシック"/>
            <family val="3"/>
            <charset val="128"/>
          </rPr>
          <t>年次有給休暇管理簿、賃金台帳、出勤簿へ転記</t>
        </r>
      </text>
    </comment>
    <comment ref="E5" authorId="0" shapeId="0" xr:uid="{0055E03A-81A1-4C96-B0FF-F9A1D19B1834}">
      <text>
        <r>
          <rPr>
            <b/>
            <sz val="9"/>
            <color indexed="81"/>
            <rFont val="MS P ゴシック"/>
            <family val="3"/>
            <charset val="128"/>
          </rPr>
          <t>賃金台帳へ転記</t>
        </r>
      </text>
    </comment>
    <comment ref="C10" authorId="0" shapeId="0" xr:uid="{A00E03B6-5F28-44C2-A152-905247A62875}">
      <text>
        <r>
          <rPr>
            <b/>
            <sz val="9"/>
            <color indexed="81"/>
            <rFont val="MS P ゴシック"/>
            <family val="3"/>
            <charset val="128"/>
          </rPr>
          <t>年次有給休暇管理簿の[入社年月日]へ転記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FFE57181-8625-40BC-A9C3-6DD9959AD455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B9C11670-6F2A-4E55-B709-AC3B5860269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4D52D980-ADC6-41FA-9A9B-E32E90FA1E65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120D330D-01DE-4258-B259-332D00D9E312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812A6B0D-0E9A-43A9-86C7-22E431E63A8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F7741DE3-06AC-4640-99D5-EEF9FFF64DDE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92B4B07D-7140-4493-B650-5500C819A9F0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BEE1BEC2-1644-4E9A-B889-7EF7F9EE21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F59E1A43-F341-4AC7-A520-81B26376F337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02C97F94-FF0C-4D8C-8A20-BEAF555889DF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2F6F0BF4-F8E2-46BC-B151-24DBED5DBEA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13D7A61C-AE68-41B7-9B8C-7CEFC3BDD44D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2118FA0D-7C7D-4A96-B9AC-D202F77F9C5A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0DA83E60-AE4C-4D0B-AD0A-7FAEF5AD074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A132F4FD-E78C-466A-ACFA-C026692EF7AB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CD9D4763-6780-4880-B850-C131CC20A899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E49D878A-9476-4AED-9E27-E3B28A3C117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4C15EA68-7285-4CAA-ADCE-B5806D5057B7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6FFA377C-1887-41CC-BA4A-0BAEF0053957}">
      <text>
        <r>
          <rPr>
            <b/>
            <sz val="9"/>
            <color indexed="81"/>
            <rFont val="MS P ゴシック"/>
            <family val="3"/>
            <charset val="128"/>
          </rPr>
          <t>労働者名簿から転記</t>
        </r>
      </text>
    </comment>
    <comment ref="B9" authorId="0" shapeId="0" xr:uid="{5EAEF043-4808-4D1A-BAF0-97BBBB784CB0}">
      <text>
        <r>
          <rPr>
            <b/>
            <sz val="9"/>
            <color indexed="81"/>
            <rFont val="MS P ゴシック"/>
            <family val="3"/>
            <charset val="128"/>
          </rPr>
          <t>労働者名簿の[雇入れ年月日]から転記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FF84EFDA-D339-4BB1-97E0-8E0DCB5EEFD8}">
      <text>
        <r>
          <rPr>
            <b/>
            <sz val="9"/>
            <color indexed="81"/>
            <rFont val="MS P ゴシック"/>
            <family val="3"/>
            <charset val="128"/>
          </rPr>
          <t>労働者名簿から転記</t>
        </r>
      </text>
    </comment>
    <comment ref="G4" authorId="0" shapeId="0" xr:uid="{D9CC878A-1764-4365-B17D-0E45A31B085A}">
      <text>
        <r>
          <rPr>
            <b/>
            <sz val="9"/>
            <color indexed="81"/>
            <rFont val="MS P ゴシック"/>
            <family val="3"/>
            <charset val="128"/>
          </rPr>
          <t>労働者名簿から転記</t>
        </r>
      </text>
    </comment>
    <comment ref="I4" authorId="0" shapeId="0" xr:uid="{2C33B394-F146-488A-8A74-A6166E654088}">
      <text>
        <r>
          <rPr>
            <b/>
            <sz val="9"/>
            <color indexed="81"/>
            <rFont val="MS P ゴシック"/>
            <family val="3"/>
            <charset val="128"/>
          </rPr>
          <t>出勤簿（事業所名）へ転記</t>
        </r>
      </text>
    </comment>
    <comment ref="E6" authorId="0" shapeId="0" xr:uid="{166ED53F-BD2B-419D-A38B-40CCA1B08843}">
      <text>
        <r>
          <rPr>
            <b/>
            <sz val="9"/>
            <color indexed="81"/>
            <rFont val="MS P ゴシック"/>
            <family val="3"/>
            <charset val="128"/>
          </rPr>
          <t>出勤簿から転記</t>
        </r>
      </text>
    </comment>
    <comment ref="E7" authorId="0" shapeId="0" xr:uid="{375002E9-6162-47B7-A571-4D2AA1E5886F}">
      <text>
        <r>
          <rPr>
            <b/>
            <sz val="9"/>
            <color indexed="81"/>
            <rFont val="MS P ゴシック"/>
            <family val="3"/>
            <charset val="128"/>
          </rPr>
          <t>出勤簿の[出社]の合計数を転記</t>
        </r>
      </text>
    </comment>
    <comment ref="E8" authorId="0" shapeId="0" xr:uid="{7F3DE4FF-DD40-411E-997B-1348EC59869A}">
      <text>
        <r>
          <rPr>
            <b/>
            <sz val="9"/>
            <color indexed="81"/>
            <rFont val="MS P ゴシック"/>
            <family val="3"/>
            <charset val="128"/>
          </rPr>
          <t>出勤簿から転記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2F989AC1-A23D-471B-8601-647173DCD108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F2FB8348-9A22-4FE1-A98A-A3DB831FC56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ADBFC580-915E-4A59-A58B-56130E2C51D9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15EA3733-1D23-4D1E-9FF6-82CC543FF8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2E1B2995-275A-4DE7-B17A-0BA869B8BFE9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389828ED-4B7F-43F5-B3B7-C9C51BD2C836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21F558C5-01DF-4770-90CC-DA95CDA7AE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9BEF3620-775F-4525-97FD-197B0090E48E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942844E4-6AA8-45DD-AD8A-223D4DCFB940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44B615A8-A681-412E-B61B-31CAE6C7C5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3600D0FE-371F-4321-98DC-19DE2BF6FEFD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67A6271D-442D-4D78-985C-C13A025AA4A6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B177DE30-93EC-4A81-9088-F68BE18A24A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848C15A0-7FEC-40EC-86E5-21350081E4E8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83DE9ED1-1B91-49BC-830C-0A277A1AABB5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4DFBCE6F-E291-4EDB-8B22-6D26774728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C2D4DEC6-FD4D-4836-BE7E-F9D19A8224D0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sharedStrings.xml><?xml version="1.0" encoding="utf-8"?>
<sst xmlns="http://schemas.openxmlformats.org/spreadsheetml/2006/main" count="844" uniqueCount="124">
  <si>
    <t>年</t>
    <rPh sb="0" eb="1">
      <t>ネン</t>
    </rPh>
    <phoneticPr fontId="3"/>
  </si>
  <si>
    <t>月</t>
    <rPh sb="0" eb="1">
      <t>ガツ</t>
    </rPh>
    <phoneticPr fontId="3"/>
  </si>
  <si>
    <t>出勤簿</t>
    <rPh sb="0" eb="3">
      <t>シュッキンボ</t>
    </rPh>
    <phoneticPr fontId="3"/>
  </si>
  <si>
    <t>事業所名</t>
    <rPh sb="0" eb="4">
      <t>ジギョウショメイ</t>
    </rPh>
    <phoneticPr fontId="3"/>
  </si>
  <si>
    <t>氏名</t>
    <rPh sb="0" eb="2">
      <t>シメイ</t>
    </rPh>
    <phoneticPr fontId="3"/>
  </si>
  <si>
    <t>勤務時間</t>
    <rPh sb="0" eb="4">
      <t>キンムジカン</t>
    </rPh>
    <phoneticPr fontId="3"/>
  </si>
  <si>
    <t>日付</t>
    <rPh sb="0" eb="2">
      <t>ヒヅケ</t>
    </rPh>
    <phoneticPr fontId="7"/>
  </si>
  <si>
    <t>曜日</t>
    <rPh sb="0" eb="2">
      <t>ヨウビ</t>
    </rPh>
    <phoneticPr fontId="7"/>
  </si>
  <si>
    <t>公休</t>
    <rPh sb="0" eb="2">
      <t>コウキュウ</t>
    </rPh>
    <phoneticPr fontId="7"/>
  </si>
  <si>
    <t>休日出勤</t>
    <rPh sb="0" eb="2">
      <t>キュウジツ</t>
    </rPh>
    <rPh sb="2" eb="4">
      <t>シュッキン</t>
    </rPh>
    <phoneticPr fontId="7"/>
  </si>
  <si>
    <t>有給休暇</t>
    <rPh sb="0" eb="2">
      <t>ユウキュウ</t>
    </rPh>
    <rPh sb="2" eb="4">
      <t>キュウカ</t>
    </rPh>
    <phoneticPr fontId="7"/>
  </si>
  <si>
    <t>特別休暇</t>
    <rPh sb="0" eb="2">
      <t>トクベツ</t>
    </rPh>
    <rPh sb="2" eb="4">
      <t>キュウカ</t>
    </rPh>
    <phoneticPr fontId="7"/>
  </si>
  <si>
    <t>欠勤</t>
    <rPh sb="0" eb="2">
      <t>ケッキン</t>
    </rPh>
    <phoneticPr fontId="7"/>
  </si>
  <si>
    <t>遅刻早退</t>
    <rPh sb="0" eb="2">
      <t>チコク</t>
    </rPh>
    <rPh sb="2" eb="4">
      <t>ソウタイ</t>
    </rPh>
    <phoneticPr fontId="7"/>
  </si>
  <si>
    <t xml:space="preserve"> 備 考</t>
    <rPh sb="1" eb="2">
      <t>ビ</t>
    </rPh>
    <rPh sb="3" eb="4">
      <t>コウ</t>
    </rPh>
    <phoneticPr fontId="7"/>
  </si>
  <si>
    <t>合計数</t>
    <rPh sb="0" eb="2">
      <t>ゴウケイ</t>
    </rPh>
    <rPh sb="2" eb="3">
      <t>スウ</t>
    </rPh>
    <phoneticPr fontId="7"/>
  </si>
  <si>
    <t>　　　　　　　　　　　　　　　　　　　　　　　　　　　</t>
    <phoneticPr fontId="7"/>
  </si>
  <si>
    <t>出勤</t>
    <rPh sb="0" eb="2">
      <t>シュッキン</t>
    </rPh>
    <phoneticPr fontId="7"/>
  </si>
  <si>
    <t>出社</t>
    <rPh sb="0" eb="2">
      <t>シュッシャ</t>
    </rPh>
    <phoneticPr fontId="7"/>
  </si>
  <si>
    <t>退社</t>
    <rPh sb="0" eb="2">
      <t>タイシャ</t>
    </rPh>
    <phoneticPr fontId="7"/>
  </si>
  <si>
    <t>休憩</t>
    <rPh sb="0" eb="2">
      <t>キュウケイ</t>
    </rPh>
    <phoneticPr fontId="7"/>
  </si>
  <si>
    <t>実働</t>
    <rPh sb="0" eb="2">
      <t>ジツドウ</t>
    </rPh>
    <phoneticPr fontId="7"/>
  </si>
  <si>
    <t>時間外</t>
    <rPh sb="0" eb="3">
      <t>ジカンガイ</t>
    </rPh>
    <phoneticPr fontId="7"/>
  </si>
  <si>
    <t>勤務</t>
    <rPh sb="0" eb="2">
      <t>キンム</t>
    </rPh>
    <phoneticPr fontId="7"/>
  </si>
  <si>
    <t xml:space="preserve"> 備 考・リスト</t>
    <rPh sb="1" eb="2">
      <t>ビ</t>
    </rPh>
    <rPh sb="3" eb="4">
      <t>コウ</t>
    </rPh>
    <phoneticPr fontId="7"/>
  </si>
  <si>
    <t>リスト１</t>
    <phoneticPr fontId="3"/>
  </si>
  <si>
    <t>リスト２</t>
  </si>
  <si>
    <t>リスト３</t>
  </si>
  <si>
    <t>リスト４</t>
  </si>
  <si>
    <t>リスト５</t>
  </si>
  <si>
    <t>リスト６</t>
  </si>
  <si>
    <t>賃金計算期間</t>
    <rPh sb="0" eb="2">
      <t>チンギン</t>
    </rPh>
    <rPh sb="2" eb="4">
      <t>ケイサン</t>
    </rPh>
    <rPh sb="4" eb="6">
      <t>キカン</t>
    </rPh>
    <phoneticPr fontId="11"/>
  </si>
  <si>
    <t>分</t>
    <rPh sb="0" eb="1">
      <t>フン</t>
    </rPh>
    <phoneticPr fontId="11"/>
  </si>
  <si>
    <t>労働日数</t>
    <rPh sb="0" eb="2">
      <t>ロウドウ</t>
    </rPh>
    <rPh sb="2" eb="4">
      <t>ニッスウ</t>
    </rPh>
    <phoneticPr fontId="11"/>
  </si>
  <si>
    <t>日</t>
    <rPh sb="0" eb="1">
      <t>ニチ</t>
    </rPh>
    <phoneticPr fontId="11"/>
  </si>
  <si>
    <t>労働時間数</t>
    <rPh sb="0" eb="2">
      <t>ロウドウ</t>
    </rPh>
    <rPh sb="2" eb="5">
      <t>ジカンスウ</t>
    </rPh>
    <phoneticPr fontId="11"/>
  </si>
  <si>
    <t>時間</t>
    <rPh sb="0" eb="2">
      <t>ジカン</t>
    </rPh>
    <phoneticPr fontId="11"/>
  </si>
  <si>
    <t>休日労働時間数</t>
    <rPh sb="0" eb="2">
      <t>キュウジツ</t>
    </rPh>
    <rPh sb="2" eb="4">
      <t>ロウドウ</t>
    </rPh>
    <rPh sb="4" eb="7">
      <t>ジカンスウ</t>
    </rPh>
    <phoneticPr fontId="11"/>
  </si>
  <si>
    <t>早出残業時間数</t>
    <rPh sb="0" eb="2">
      <t>ハヤデ</t>
    </rPh>
    <rPh sb="2" eb="4">
      <t>ザンギョウ</t>
    </rPh>
    <rPh sb="4" eb="7">
      <t>ジカンスウ</t>
    </rPh>
    <phoneticPr fontId="11"/>
  </si>
  <si>
    <t>深夜労働時間数</t>
    <rPh sb="0" eb="2">
      <t>シンヤ</t>
    </rPh>
    <rPh sb="2" eb="4">
      <t>ロウドウ</t>
    </rPh>
    <rPh sb="4" eb="7">
      <t>ジカンスウ</t>
    </rPh>
    <phoneticPr fontId="11"/>
  </si>
  <si>
    <t>基本賃金</t>
    <rPh sb="0" eb="2">
      <t>キホン</t>
    </rPh>
    <rPh sb="2" eb="4">
      <t>チンギン</t>
    </rPh>
    <phoneticPr fontId="11"/>
  </si>
  <si>
    <t>円</t>
    <rPh sb="0" eb="1">
      <t>エン</t>
    </rPh>
    <phoneticPr fontId="11"/>
  </si>
  <si>
    <t>所定時間外割増賃金</t>
    <rPh sb="0" eb="2">
      <t>ショテイ</t>
    </rPh>
    <rPh sb="2" eb="5">
      <t>ジカンガイ</t>
    </rPh>
    <rPh sb="5" eb="9">
      <t>ワリマシチンギン</t>
    </rPh>
    <phoneticPr fontId="11"/>
  </si>
  <si>
    <t>手  当</t>
    <rPh sb="0" eb="4">
      <t>テアテ</t>
    </rPh>
    <phoneticPr fontId="11"/>
  </si>
  <si>
    <t>手当</t>
    <rPh sb="0" eb="2">
      <t>テアテ</t>
    </rPh>
    <phoneticPr fontId="11"/>
  </si>
  <si>
    <t>小         計</t>
    <rPh sb="0" eb="11">
      <t>ショウケイ</t>
    </rPh>
    <phoneticPr fontId="11"/>
  </si>
  <si>
    <t>非課税分賃金額</t>
    <rPh sb="0" eb="3">
      <t>ヒカゼイ</t>
    </rPh>
    <rPh sb="3" eb="4">
      <t>ブン</t>
    </rPh>
    <rPh sb="4" eb="6">
      <t>チンギン</t>
    </rPh>
    <rPh sb="6" eb="7">
      <t>ガク</t>
    </rPh>
    <phoneticPr fontId="11"/>
  </si>
  <si>
    <t>臨時の給与</t>
    <rPh sb="0" eb="2">
      <t>リンジ</t>
    </rPh>
    <rPh sb="3" eb="5">
      <t>キュウヨ</t>
    </rPh>
    <phoneticPr fontId="11"/>
  </si>
  <si>
    <t>賞与</t>
    <rPh sb="0" eb="2">
      <t>ショウヨ</t>
    </rPh>
    <phoneticPr fontId="11"/>
  </si>
  <si>
    <t>合         計</t>
    <rPh sb="0" eb="11">
      <t>ゴウケイ</t>
    </rPh>
    <phoneticPr fontId="11"/>
  </si>
  <si>
    <t>社会保険料控除</t>
    <rPh sb="0" eb="4">
      <t>シャカイホケン</t>
    </rPh>
    <rPh sb="4" eb="5">
      <t>リョウ</t>
    </rPh>
    <rPh sb="5" eb="7">
      <t>コウジョ</t>
    </rPh>
    <phoneticPr fontId="11"/>
  </si>
  <si>
    <t>健康保険</t>
    <rPh sb="0" eb="4">
      <t>ケンコウホケン</t>
    </rPh>
    <phoneticPr fontId="11"/>
  </si>
  <si>
    <t>厚生年金・保険</t>
    <rPh sb="0" eb="2">
      <t>コウセイ</t>
    </rPh>
    <rPh sb="2" eb="4">
      <t>ネンキン</t>
    </rPh>
    <rPh sb="5" eb="7">
      <t>ホケン</t>
    </rPh>
    <phoneticPr fontId="11"/>
  </si>
  <si>
    <t>雇用保険</t>
    <rPh sb="0" eb="4">
      <t>コヨウホケン</t>
    </rPh>
    <phoneticPr fontId="11"/>
  </si>
  <si>
    <t>小         計</t>
  </si>
  <si>
    <t>差    引    残</t>
    <rPh sb="0" eb="6">
      <t>サシヒ</t>
    </rPh>
    <rPh sb="10" eb="11">
      <t>ザン</t>
    </rPh>
    <phoneticPr fontId="11"/>
  </si>
  <si>
    <t>控 除 金</t>
    <rPh sb="0" eb="3">
      <t>コウジョ</t>
    </rPh>
    <rPh sb="4" eb="5">
      <t>キン</t>
    </rPh>
    <phoneticPr fontId="11"/>
  </si>
  <si>
    <t>所得税</t>
    <rPh sb="0" eb="3">
      <t>ショトクゼイ</t>
    </rPh>
    <phoneticPr fontId="11"/>
  </si>
  <si>
    <t>市町村民税</t>
    <rPh sb="0" eb="1">
      <t>シチョウ</t>
    </rPh>
    <rPh sb="1" eb="2">
      <t>マチ</t>
    </rPh>
    <rPh sb="2" eb="4">
      <t>ソンミン</t>
    </rPh>
    <rPh sb="4" eb="5">
      <t>ゼイ</t>
    </rPh>
    <phoneticPr fontId="11"/>
  </si>
  <si>
    <t>実物給与</t>
    <rPh sb="0" eb="2">
      <t>ジツブツ</t>
    </rPh>
    <rPh sb="2" eb="4">
      <t>キュウヨ</t>
    </rPh>
    <phoneticPr fontId="11"/>
  </si>
  <si>
    <t>差引支払金</t>
    <rPh sb="0" eb="1">
      <t>サシヒ</t>
    </rPh>
    <rPh sb="1" eb="2">
      <t>ヒ</t>
    </rPh>
    <rPh sb="2" eb="4">
      <t>シハライ</t>
    </rPh>
    <rPh sb="4" eb="5">
      <t>キン</t>
    </rPh>
    <phoneticPr fontId="11"/>
  </si>
  <si>
    <t>賃金台帳（常時使用される労働者に対するもの）</t>
    <rPh sb="0" eb="4">
      <t>チンギンダイチョウ</t>
    </rPh>
    <phoneticPr fontId="3"/>
  </si>
  <si>
    <t>印</t>
    <rPh sb="0" eb="1">
      <t>イン</t>
    </rPh>
    <phoneticPr fontId="11"/>
  </si>
  <si>
    <t>領   収　印</t>
    <rPh sb="0" eb="5">
      <t>リョウシュウ</t>
    </rPh>
    <rPh sb="6" eb="7">
      <t>イン</t>
    </rPh>
    <phoneticPr fontId="11"/>
  </si>
  <si>
    <t>○</t>
  </si>
  <si>
    <t>男</t>
    <rPh sb="0" eb="1">
      <t>オトコ</t>
    </rPh>
    <phoneticPr fontId="3"/>
  </si>
  <si>
    <t>女</t>
    <rPh sb="0" eb="1">
      <t>オンナ</t>
    </rPh>
    <phoneticPr fontId="3"/>
  </si>
  <si>
    <t>氏　名</t>
    <rPh sb="0" eb="1">
      <t>シ</t>
    </rPh>
    <rPh sb="2" eb="3">
      <t>ナ</t>
    </rPh>
    <phoneticPr fontId="3"/>
  </si>
  <si>
    <t>性　別</t>
    <rPh sb="0" eb="1">
      <t>セイ</t>
    </rPh>
    <rPh sb="2" eb="3">
      <t>ベツ</t>
    </rPh>
    <phoneticPr fontId="3"/>
  </si>
  <si>
    <t>所　属</t>
    <rPh sb="0" eb="1">
      <t>ショ</t>
    </rPh>
    <rPh sb="2" eb="3">
      <t>ゾク</t>
    </rPh>
    <phoneticPr fontId="3"/>
  </si>
  <si>
    <t>職　名</t>
    <rPh sb="0" eb="1">
      <t>ショク</t>
    </rPh>
    <rPh sb="2" eb="3">
      <t>ナ</t>
    </rPh>
    <phoneticPr fontId="3"/>
  </si>
  <si>
    <t>従事する業務の種類</t>
    <phoneticPr fontId="3"/>
  </si>
  <si>
    <t>雇入れ年月日</t>
    <phoneticPr fontId="3"/>
  </si>
  <si>
    <t>退職又は死亡</t>
    <rPh sb="0" eb="2">
      <t>タイショク</t>
    </rPh>
    <rPh sb="2" eb="3">
      <t>マタ</t>
    </rPh>
    <rPh sb="4" eb="6">
      <t>シボウ</t>
    </rPh>
    <phoneticPr fontId="3"/>
  </si>
  <si>
    <t>フリガナ</t>
  </si>
  <si>
    <t>性別</t>
  </si>
  <si>
    <t>年月日</t>
    <rPh sb="0" eb="3">
      <t>ネンg</t>
    </rPh>
    <phoneticPr fontId="3"/>
  </si>
  <si>
    <t>事由
（退職の事由が解雇の場合にあっては、その理由を含む。）</t>
    <phoneticPr fontId="3"/>
  </si>
  <si>
    <t>〒</t>
    <phoneticPr fontId="3"/>
  </si>
  <si>
    <t>労働者名簿</t>
    <rPh sb="0" eb="5">
      <t>ロウドウ</t>
    </rPh>
    <phoneticPr fontId="3"/>
  </si>
  <si>
    <t>氏　名</t>
    <phoneticPr fontId="3"/>
  </si>
  <si>
    <t>生　年　月　日</t>
    <phoneticPr fontId="3"/>
  </si>
  <si>
    <t>住　所</t>
    <phoneticPr fontId="3"/>
  </si>
  <si>
    <t>履　歴</t>
    <rPh sb="0" eb="1">
      <t>クツ</t>
    </rPh>
    <rPh sb="2" eb="3">
      <t>レキ</t>
    </rPh>
    <phoneticPr fontId="3"/>
  </si>
  <si>
    <t>リスト１</t>
  </si>
  <si>
    <t>年次有給休暇管理簿</t>
    <phoneticPr fontId="3"/>
  </si>
  <si>
    <t>部門名</t>
    <phoneticPr fontId="3"/>
  </si>
  <si>
    <t>入社年月日</t>
    <phoneticPr fontId="3"/>
  </si>
  <si>
    <t>基準日（第１基準日）</t>
    <phoneticPr fontId="3"/>
  </si>
  <si>
    <t>年　　月　　日</t>
    <phoneticPr fontId="3"/>
  </si>
  <si>
    <t>第２基準日</t>
    <phoneticPr fontId="3"/>
  </si>
  <si>
    <t>有効期間</t>
    <phoneticPr fontId="3"/>
  </si>
  <si>
    <t>～</t>
    <phoneticPr fontId="3"/>
  </si>
  <si>
    <t>前年度繰越日数</t>
    <phoneticPr fontId="3"/>
  </si>
  <si>
    <t>今年度付与日数</t>
    <phoneticPr fontId="3"/>
  </si>
  <si>
    <t>計</t>
    <rPh sb="0" eb="1">
      <t>ケイ</t>
    </rPh>
    <phoneticPr fontId="3"/>
  </si>
  <si>
    <t>年次有給休暇取得年月日</t>
    <phoneticPr fontId="3"/>
  </si>
  <si>
    <t>使用
日数
（時間数）</t>
    <phoneticPr fontId="3"/>
  </si>
  <si>
    <t>残日数
（時間数）</t>
    <phoneticPr fontId="3"/>
  </si>
  <si>
    <t>請求等
種別</t>
    <phoneticPr fontId="3"/>
  </si>
  <si>
    <t>請求日
（指定日）</t>
    <phoneticPr fontId="3"/>
  </si>
  <si>
    <t>本人
印</t>
    <phoneticPr fontId="3"/>
  </si>
  <si>
    <t>直属
上司
印</t>
    <phoneticPr fontId="3"/>
  </si>
  <si>
    <t>部門長
印</t>
    <phoneticPr fontId="3"/>
  </si>
  <si>
    <t>備考</t>
    <phoneticPr fontId="3"/>
  </si>
  <si>
    <t>自　　年　月　日　～　至　　年　月　日</t>
    <phoneticPr fontId="3"/>
  </si>
  <si>
    <t>　　　年　月　日　～　至　　年　月　日</t>
    <phoneticPr fontId="3"/>
  </si>
  <si>
    <t>日時</t>
    <rPh sb="0" eb="2">
      <t>ニチジ</t>
    </rPh>
    <phoneticPr fontId="3"/>
  </si>
  <si>
    <t>日時</t>
    <rPh sb="0" eb="2">
      <t>ニチ</t>
    </rPh>
    <phoneticPr fontId="3"/>
  </si>
  <si>
    <t>　　　　　年　　月　　日（基準日）</t>
    <phoneticPr fontId="3"/>
  </si>
  <si>
    <t>　　　　　年　　月　　日</t>
    <phoneticPr fontId="3"/>
  </si>
  <si>
    <t>　　日</t>
    <rPh sb="2" eb="3">
      <t>ニチ</t>
    </rPh>
    <phoneticPr fontId="3"/>
  </si>
  <si>
    <t>年度分</t>
    <rPh sb="0" eb="2">
      <t>ネンド</t>
    </rPh>
    <rPh sb="2" eb="3">
      <t>ブン</t>
    </rPh>
    <phoneticPr fontId="3"/>
  </si>
  <si>
    <t>本人請求</t>
    <phoneticPr fontId="3"/>
  </si>
  <si>
    <t xml:space="preserve"> 計画年休</t>
    <phoneticPr fontId="3"/>
  </si>
  <si>
    <t xml:space="preserve"> 会社指定</t>
    <phoneticPr fontId="3"/>
  </si>
  <si>
    <t>/</t>
    <phoneticPr fontId="3"/>
  </si>
  <si>
    <t>　　　　 　　日</t>
    <rPh sb="7" eb="8">
      <t>ニチ</t>
    </rPh>
    <phoneticPr fontId="3"/>
  </si>
  <si>
    <t>休憩時間</t>
    <rPh sb="0" eb="2">
      <t>キュウケイ</t>
    </rPh>
    <rPh sb="2" eb="4">
      <t>ジカン</t>
    </rPh>
    <phoneticPr fontId="3"/>
  </si>
  <si>
    <t>◯◯事業所</t>
    <rPh sb="2" eb="5">
      <t>ジギョウショ</t>
    </rPh>
    <phoneticPr fontId="3"/>
  </si>
  <si>
    <t>◯◯</t>
    <phoneticPr fontId="3"/>
  </si>
  <si>
    <t>9：00～18：00</t>
    <phoneticPr fontId="3"/>
  </si>
  <si>
    <t>12：00～13：00</t>
    <phoneticPr fontId="3"/>
  </si>
  <si>
    <t>休憩時間</t>
    <rPh sb="0" eb="4">
      <t>キュウケイジカン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</si>
</sst>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aaa"/>
    <numFmt numFmtId="178" formatCode="h:mm;@"/>
    <numFmt numFmtId="179" formatCode="&quot;時&quot;&quot;間&quot;"/>
    <numFmt numFmtId="180" formatCode="#,##0_ "/>
    <numFmt numFmtId="181" formatCode="0_ "/>
    <numFmt numFmtId="182" formatCode="#,##0.0_ "/>
    <numFmt numFmtId="183" formatCode="#"/>
  </numFmts>
  <fonts count="22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8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1" applyFont="1">
      <alignment vertical="center"/>
    </xf>
    <xf numFmtId="0" fontId="4" fillId="2" borderId="0" xfId="1" applyFont="1" applyFill="1" applyAlignment="1">
      <alignment horizontal="center" vertical="distributed"/>
    </xf>
    <xf numFmtId="0" fontId="4" fillId="2" borderId="0" xfId="1" applyFont="1" applyFill="1" applyAlignment="1">
      <alignment vertical="distributed"/>
    </xf>
    <xf numFmtId="0" fontId="4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20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vertical="distributed" textRotation="255"/>
    </xf>
    <xf numFmtId="176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178" fontId="4" fillId="0" borderId="17" xfId="1" applyNumberFormat="1" applyFont="1" applyBorder="1" applyAlignment="1">
      <alignment horizontal="center" vertical="center"/>
    </xf>
    <xf numFmtId="20" fontId="4" fillId="0" borderId="18" xfId="1" applyNumberFormat="1" applyFont="1" applyBorder="1" applyAlignment="1">
      <alignment horizontal="center" vertical="center"/>
    </xf>
    <xf numFmtId="20" fontId="4" fillId="0" borderId="19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shrinkToFit="1"/>
    </xf>
    <xf numFmtId="20" fontId="0" fillId="0" borderId="0" xfId="0" applyNumberFormat="1">
      <alignment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2" borderId="22" xfId="1" applyNumberFormat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Continuous" vertical="center" shrinkToFit="1"/>
    </xf>
    <xf numFmtId="0" fontId="4" fillId="0" borderId="24" xfId="1" applyFont="1" applyBorder="1" applyAlignment="1">
      <alignment horizontal="centerContinuous" vertical="center" shrinkToFit="1"/>
    </xf>
    <xf numFmtId="0" fontId="4" fillId="3" borderId="26" xfId="1" applyFont="1" applyFill="1" applyBorder="1">
      <alignment vertical="center"/>
    </xf>
    <xf numFmtId="0" fontId="4" fillId="3" borderId="24" xfId="1" applyFont="1" applyFill="1" applyBorder="1">
      <alignment vertical="center"/>
    </xf>
    <xf numFmtId="179" fontId="4" fillId="2" borderId="27" xfId="1" applyNumberFormat="1" applyFont="1" applyFill="1" applyBorder="1" applyAlignment="1">
      <alignment horizontal="center" vertical="center"/>
    </xf>
    <xf numFmtId="0" fontId="4" fillId="3" borderId="28" xfId="1" applyFont="1" applyFill="1" applyBorder="1">
      <alignment vertical="center"/>
    </xf>
    <xf numFmtId="0" fontId="4" fillId="2" borderId="31" xfId="1" applyFont="1" applyFill="1" applyBorder="1" applyAlignment="1">
      <alignment vertical="distributed"/>
    </xf>
    <xf numFmtId="0" fontId="4" fillId="3" borderId="29" xfId="1" applyFont="1" applyFill="1" applyBorder="1" applyAlignment="1">
      <alignment horizontal="centerContinuous" vertical="distributed"/>
    </xf>
    <xf numFmtId="0" fontId="4" fillId="3" borderId="30" xfId="1" applyFont="1" applyFill="1" applyBorder="1" applyAlignment="1">
      <alignment horizontal="centerContinuous" vertical="distributed"/>
    </xf>
    <xf numFmtId="176" fontId="9" fillId="0" borderId="22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180" fontId="4" fillId="0" borderId="29" xfId="0" applyNumberFormat="1" applyFont="1" applyBorder="1" applyAlignment="1" applyProtection="1">
      <alignment horizontal="right" vertical="center"/>
      <protection locked="0"/>
    </xf>
    <xf numFmtId="180" fontId="4" fillId="0" borderId="47" xfId="0" applyNumberFormat="1" applyFont="1" applyBorder="1" applyAlignment="1" applyProtection="1">
      <alignment horizontal="right" vertical="center"/>
      <protection locked="0"/>
    </xf>
    <xf numFmtId="180" fontId="4" fillId="0" borderId="40" xfId="0" applyNumberFormat="1" applyFont="1" applyBorder="1" applyProtection="1">
      <alignment vertical="center"/>
      <protection locked="0"/>
    </xf>
    <xf numFmtId="180" fontId="4" fillId="0" borderId="47" xfId="0" applyNumberFormat="1" applyFont="1" applyBorder="1" applyProtection="1">
      <alignment vertical="center"/>
      <protection locked="0"/>
    </xf>
    <xf numFmtId="180" fontId="4" fillId="0" borderId="54" xfId="0" applyNumberFormat="1" applyFont="1" applyBorder="1" applyProtection="1">
      <alignment vertical="center"/>
      <protection locked="0"/>
    </xf>
    <xf numFmtId="180" fontId="4" fillId="0" borderId="61" xfId="0" applyNumberFormat="1" applyFont="1" applyBorder="1" applyProtection="1">
      <alignment vertical="center"/>
      <protection locked="0"/>
    </xf>
    <xf numFmtId="180" fontId="4" fillId="0" borderId="29" xfId="0" applyNumberFormat="1" applyFont="1" applyBorder="1" applyProtection="1">
      <alignment vertical="center"/>
      <protection locked="0"/>
    </xf>
    <xf numFmtId="182" fontId="4" fillId="0" borderId="29" xfId="0" applyNumberFormat="1" applyFont="1" applyBorder="1" applyAlignment="1" applyProtection="1">
      <alignment horizontal="right" vertical="center"/>
      <protection locked="0"/>
    </xf>
    <xf numFmtId="180" fontId="4" fillId="4" borderId="61" xfId="0" applyNumberFormat="1" applyFont="1" applyFill="1" applyBorder="1">
      <alignment vertical="center"/>
    </xf>
    <xf numFmtId="180" fontId="4" fillId="4" borderId="40" xfId="0" applyNumberFormat="1" applyFont="1" applyFill="1" applyBorder="1" applyAlignment="1" applyProtection="1">
      <alignment horizontal="right" vertical="center"/>
      <protection locked="0"/>
    </xf>
    <xf numFmtId="180" fontId="4" fillId="4" borderId="54" xfId="0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4" fillId="4" borderId="41" xfId="0" applyFont="1" applyFill="1" applyBorder="1" applyAlignment="1">
      <alignment horizontal="right" vertical="center"/>
    </xf>
    <xf numFmtId="0" fontId="4" fillId="4" borderId="42" xfId="0" applyFont="1" applyFill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4" fillId="0" borderId="66" xfId="0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180" fontId="4" fillId="4" borderId="56" xfId="0" applyNumberFormat="1" applyFont="1" applyFill="1" applyBorder="1" applyAlignment="1">
      <alignment horizontal="right" vertical="center"/>
    </xf>
    <xf numFmtId="180" fontId="4" fillId="4" borderId="57" xfId="0" applyNumberFormat="1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right" vertical="center"/>
    </xf>
    <xf numFmtId="0" fontId="4" fillId="4" borderId="62" xfId="0" applyFont="1" applyFill="1" applyBorder="1" applyAlignment="1">
      <alignment horizontal="right" vertical="center"/>
    </xf>
    <xf numFmtId="180" fontId="4" fillId="0" borderId="71" xfId="0" applyNumberFormat="1" applyFont="1" applyBorder="1" applyAlignment="1">
      <alignment horizontal="right" vertical="center"/>
    </xf>
    <xf numFmtId="180" fontId="4" fillId="0" borderId="72" xfId="0" applyNumberFormat="1" applyFont="1" applyBorder="1" applyAlignment="1">
      <alignment horizontal="right" vertical="center"/>
    </xf>
    <xf numFmtId="0" fontId="4" fillId="4" borderId="71" xfId="0" applyFont="1" applyFill="1" applyBorder="1" applyAlignment="1">
      <alignment horizontal="right" vertical="center"/>
    </xf>
    <xf numFmtId="0" fontId="4" fillId="4" borderId="72" xfId="0" applyFont="1" applyFill="1" applyBorder="1" applyAlignment="1">
      <alignment horizontal="right" vertical="center"/>
    </xf>
    <xf numFmtId="180" fontId="4" fillId="4" borderId="73" xfId="0" applyNumberFormat="1" applyFont="1" applyFill="1" applyBorder="1" applyAlignment="1">
      <alignment horizontal="right" vertical="center"/>
    </xf>
    <xf numFmtId="180" fontId="4" fillId="4" borderId="74" xfId="0" applyNumberFormat="1" applyFont="1" applyFill="1" applyBorder="1" applyAlignment="1">
      <alignment horizontal="right" vertical="center"/>
    </xf>
    <xf numFmtId="183" fontId="4" fillId="0" borderId="2" xfId="1" applyNumberFormat="1" applyFont="1" applyBorder="1" applyAlignment="1">
      <alignment horizontal="center" vertical="center"/>
    </xf>
    <xf numFmtId="181" fontId="4" fillId="0" borderId="82" xfId="0" applyNumberFormat="1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>
      <alignment horizontal="right" vertical="center"/>
    </xf>
    <xf numFmtId="0" fontId="4" fillId="0" borderId="85" xfId="1" applyFont="1" applyBorder="1" applyAlignment="1">
      <alignment horizontal="center" vertical="center" shrinkToFit="1"/>
    </xf>
    <xf numFmtId="0" fontId="4" fillId="0" borderId="86" xfId="1" applyFont="1" applyBorder="1" applyAlignment="1">
      <alignment horizontal="center" vertical="center" shrinkToFit="1"/>
    </xf>
    <xf numFmtId="0" fontId="4" fillId="0" borderId="84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right" vertical="center" shrinkToFit="1"/>
    </xf>
    <xf numFmtId="0" fontId="4" fillId="2" borderId="27" xfId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18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distributed" vertical="center" wrapText="1"/>
    </xf>
    <xf numFmtId="0" fontId="18" fillId="3" borderId="2" xfId="0" applyFont="1" applyFill="1" applyBorder="1" applyAlignment="1">
      <alignment horizontal="distributed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1" fillId="0" borderId="0" xfId="0" applyFont="1">
      <alignment vertical="center"/>
    </xf>
    <xf numFmtId="0" fontId="4" fillId="3" borderId="29" xfId="0" applyFont="1" applyFill="1" applyBorder="1" applyAlignment="1" applyProtection="1">
      <alignment horizontal="distributed" vertical="center"/>
      <protection locked="0"/>
    </xf>
    <xf numFmtId="0" fontId="4" fillId="3" borderId="3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distributed" textRotation="255"/>
    </xf>
    <xf numFmtId="0" fontId="9" fillId="3" borderId="9" xfId="1" applyFont="1" applyFill="1" applyBorder="1" applyAlignment="1">
      <alignment horizontal="center" vertical="distributed" textRotation="255"/>
    </xf>
    <xf numFmtId="0" fontId="10" fillId="3" borderId="5" xfId="1" applyFont="1" applyFill="1" applyBorder="1" applyAlignment="1">
      <alignment horizontal="center" vertical="distributed" textRotation="255"/>
    </xf>
    <xf numFmtId="0" fontId="10" fillId="3" borderId="10" xfId="1" applyFont="1" applyFill="1" applyBorder="1" applyAlignment="1">
      <alignment horizontal="center" vertical="distributed" textRotation="255"/>
    </xf>
    <xf numFmtId="0" fontId="10" fillId="3" borderId="32" xfId="1" applyFont="1" applyFill="1" applyBorder="1" applyAlignment="1">
      <alignment horizontal="center" vertical="distributed"/>
    </xf>
    <xf numFmtId="0" fontId="10" fillId="3" borderId="33" xfId="1" applyFont="1" applyFill="1" applyBorder="1" applyAlignment="1">
      <alignment horizontal="center" vertical="distributed"/>
    </xf>
    <xf numFmtId="0" fontId="10" fillId="3" borderId="7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distributed"/>
    </xf>
    <xf numFmtId="0" fontId="10" fillId="3" borderId="13" xfId="1" applyFont="1" applyFill="1" applyBorder="1" applyAlignment="1">
      <alignment horizontal="center" vertical="distributed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distributed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47" xfId="0" applyFont="1" applyBorder="1" applyAlignment="1">
      <alignment horizontal="left" vertical="top" wrapText="1"/>
    </xf>
    <xf numFmtId="0" fontId="20" fillId="0" borderId="81" xfId="0" applyFont="1" applyBorder="1" applyAlignment="1">
      <alignment horizontal="left" vertical="top" wrapText="1"/>
    </xf>
    <xf numFmtId="0" fontId="20" fillId="0" borderId="48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80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14" fillId="0" borderId="83" xfId="2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79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183" fontId="12" fillId="0" borderId="54" xfId="0" applyNumberFormat="1" applyFont="1" applyBorder="1" applyAlignment="1">
      <alignment horizontal="center" vertical="center"/>
    </xf>
    <xf numFmtId="183" fontId="12" fillId="0" borderId="56" xfId="0" applyNumberFormat="1" applyFont="1" applyBorder="1" applyAlignment="1">
      <alignment horizontal="center" vertical="center"/>
    </xf>
    <xf numFmtId="0" fontId="12" fillId="3" borderId="75" xfId="0" applyFont="1" applyFill="1" applyBorder="1" applyAlignment="1">
      <alignment horizontal="center" vertical="center"/>
    </xf>
    <xf numFmtId="0" fontId="12" fillId="3" borderId="76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183" fontId="12" fillId="0" borderId="78" xfId="0" applyNumberFormat="1" applyFont="1" applyBorder="1" applyAlignment="1">
      <alignment horizontal="center" vertical="center"/>
    </xf>
    <xf numFmtId="183" fontId="12" fillId="0" borderId="5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4" borderId="63" xfId="0" applyFont="1" applyFill="1" applyBorder="1" applyAlignment="1">
      <alignment horizontal="distributed" vertical="center"/>
    </xf>
    <xf numFmtId="0" fontId="4" fillId="4" borderId="60" xfId="0" applyFont="1" applyFill="1" applyBorder="1" applyAlignment="1">
      <alignment horizontal="distributed" vertical="center"/>
    </xf>
    <xf numFmtId="0" fontId="4" fillId="3" borderId="58" xfId="0" applyFont="1" applyFill="1" applyBorder="1" applyAlignment="1">
      <alignment horizontal="distributed" vertical="center"/>
    </xf>
    <xf numFmtId="0" fontId="4" fillId="3" borderId="59" xfId="0" applyFont="1" applyFill="1" applyBorder="1" applyAlignment="1">
      <alignment horizontal="distributed" vertical="center"/>
    </xf>
    <xf numFmtId="0" fontId="4" fillId="4" borderId="53" xfId="0" applyFont="1" applyFill="1" applyBorder="1" applyAlignment="1">
      <alignment horizontal="center" vertical="center"/>
    </xf>
    <xf numFmtId="0" fontId="4" fillId="3" borderId="29" xfId="0" applyFont="1" applyFill="1" applyBorder="1" applyAlignment="1" applyProtection="1">
      <alignment horizontal="distributed" vertical="center"/>
      <protection locked="0"/>
    </xf>
    <xf numFmtId="0" fontId="4" fillId="3" borderId="30" xfId="0" applyFont="1" applyFill="1" applyBorder="1" applyAlignment="1" applyProtection="1">
      <alignment horizontal="distributed" vertical="center"/>
      <protection locked="0"/>
    </xf>
    <xf numFmtId="0" fontId="4" fillId="3" borderId="43" xfId="0" applyFont="1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65" xfId="0" applyFont="1" applyFill="1" applyBorder="1" applyAlignment="1">
      <alignment horizontal="distributed" vertical="center"/>
    </xf>
    <xf numFmtId="0" fontId="4" fillId="3" borderId="12" xfId="0" applyFont="1" applyFill="1" applyBorder="1" applyAlignment="1">
      <alignment horizontal="distributed" vertical="center"/>
    </xf>
    <xf numFmtId="0" fontId="10" fillId="0" borderId="0" xfId="0" applyFont="1" applyAlignment="1">
      <alignment horizontal="left" vertical="top" textRotation="255" wrapText="1"/>
    </xf>
    <xf numFmtId="0" fontId="10" fillId="0" borderId="0" xfId="0" applyFont="1" applyAlignment="1">
      <alignment horizontal="left" vertical="top" textRotation="255"/>
    </xf>
    <xf numFmtId="0" fontId="4" fillId="3" borderId="63" xfId="0" applyFont="1" applyFill="1" applyBorder="1" applyAlignment="1">
      <alignment horizontal="distributed" vertical="center"/>
    </xf>
    <xf numFmtId="0" fontId="4" fillId="3" borderId="60" xfId="0" applyFont="1" applyFill="1" applyBorder="1" applyAlignment="1">
      <alignment horizontal="distributed" vertical="center"/>
    </xf>
    <xf numFmtId="0" fontId="4" fillId="3" borderId="38" xfId="0" applyFont="1" applyFill="1" applyBorder="1" applyAlignment="1">
      <alignment vertical="center" textRotation="255"/>
    </xf>
    <xf numFmtId="0" fontId="4" fillId="3" borderId="43" xfId="0" applyFont="1" applyFill="1" applyBorder="1" applyAlignment="1">
      <alignment vertical="center" textRotation="255"/>
    </xf>
    <xf numFmtId="0" fontId="4" fillId="3" borderId="52" xfId="0" applyFont="1" applyFill="1" applyBorder="1" applyAlignment="1">
      <alignment vertical="center" textRotation="255"/>
    </xf>
    <xf numFmtId="0" fontId="4" fillId="3" borderId="39" xfId="0" applyFont="1" applyFill="1" applyBorder="1" applyAlignment="1">
      <alignment horizontal="distributed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vertical="top" textRotation="255" shrinkToFit="1"/>
    </xf>
    <xf numFmtId="0" fontId="4" fillId="3" borderId="58" xfId="0" applyFont="1" applyFill="1" applyBorder="1" applyAlignment="1">
      <alignment vertical="top" textRotation="255" shrinkToFit="1"/>
    </xf>
    <xf numFmtId="0" fontId="4" fillId="3" borderId="69" xfId="0" applyFont="1" applyFill="1" applyBorder="1" applyAlignment="1">
      <alignment vertical="top" textRotation="255" shrinkToFi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textRotation="255"/>
    </xf>
    <xf numFmtId="0" fontId="4" fillId="4" borderId="38" xfId="0" applyFont="1" applyFill="1" applyBorder="1" applyAlignment="1">
      <alignment horizontal="distributed" vertical="center"/>
    </xf>
    <xf numFmtId="0" fontId="4" fillId="4" borderId="39" xfId="0" applyFont="1" applyFill="1" applyBorder="1" applyAlignment="1">
      <alignment horizontal="distributed" vertical="center"/>
    </xf>
    <xf numFmtId="0" fontId="4" fillId="3" borderId="38" xfId="0" applyFont="1" applyFill="1" applyBorder="1" applyAlignment="1">
      <alignment horizontal="distributed" vertical="center"/>
    </xf>
    <xf numFmtId="0" fontId="4" fillId="3" borderId="53" xfId="0" applyFont="1" applyFill="1" applyBorder="1" applyAlignment="1" applyProtection="1">
      <alignment horizontal="distributed" vertical="center"/>
      <protection locked="0"/>
    </xf>
    <xf numFmtId="0" fontId="4" fillId="3" borderId="2" xfId="0" applyFont="1" applyFill="1" applyBorder="1" applyAlignment="1" applyProtection="1">
      <alignment horizontal="distributed" vertical="center"/>
      <protection locked="0"/>
    </xf>
    <xf numFmtId="0" fontId="4" fillId="3" borderId="43" xfId="0" applyFont="1" applyFill="1" applyBorder="1" applyAlignment="1">
      <alignment horizontal="center" vertical="center" textRotation="255"/>
    </xf>
    <xf numFmtId="0" fontId="4" fillId="3" borderId="52" xfId="0" applyFont="1" applyFill="1" applyBorder="1" applyAlignment="1">
      <alignment horizontal="center" vertical="center" textRotation="255"/>
    </xf>
    <xf numFmtId="0" fontId="4" fillId="3" borderId="45" xfId="0" applyFont="1" applyFill="1" applyBorder="1" applyAlignment="1">
      <alignment horizontal="distributed" vertical="center"/>
    </xf>
    <xf numFmtId="0" fontId="4" fillId="3" borderId="46" xfId="0" applyFont="1" applyFill="1" applyBorder="1" applyAlignment="1">
      <alignment horizontal="distributed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distributed" wrapText="1"/>
    </xf>
    <xf numFmtId="0" fontId="10" fillId="3" borderId="36" xfId="1" applyFont="1" applyFill="1" applyBorder="1" applyAlignment="1">
      <alignment horizontal="center" vertical="distributed"/>
    </xf>
    <xf numFmtId="0" fontId="10" fillId="3" borderId="37" xfId="1" applyFont="1" applyFill="1" applyBorder="1" applyAlignment="1">
      <alignment horizontal="center" vertical="distributed"/>
    </xf>
    <xf numFmtId="0" fontId="4" fillId="0" borderId="3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B5575546-38FB-482F-A68B-29E335B141A2}"/>
  </cellStyles>
  <dxfs count="26"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63169</xdr:colOff>
      <xdr:row>2</xdr:row>
      <xdr:rowOff>125012</xdr:rowOff>
    </xdr:from>
    <xdr:to>
      <xdr:col>9</xdr:col>
      <xdr:colOff>203421</xdr:colOff>
      <xdr:row>5</xdr:row>
      <xdr:rowOff>72887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8CEB81E-2982-ED97-052E-C8FB4904D28E}"/>
            </a:ext>
          </a:extLst>
        </xdr:cNvPr>
        <xdr:cNvSpPr/>
      </xdr:nvSpPr>
      <xdr:spPr>
        <a:xfrm>
          <a:off x="573378" y="582212"/>
          <a:ext cx="2134704" cy="564101"/>
        </a:xfrm>
        <a:prstGeom prst="wedgeRectCallout">
          <a:avLst>
            <a:gd name="adj1" fmla="val -25521"/>
            <a:gd name="adj2" fmla="val -8132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年月を入力すると日付と曜日が自動で表示されます。</a:t>
          </a:r>
        </a:p>
      </xdr:txBody>
    </xdr:sp>
    <xdr:clientData/>
  </xdr:twoCellAnchor>
  <xdr:twoCellAnchor>
    <xdr:from>
      <xdr:col>1</xdr:col>
      <xdr:colOff>106680</xdr:colOff>
      <xdr:row>0</xdr:row>
      <xdr:rowOff>223520</xdr:rowOff>
    </xdr:from>
    <xdr:to>
      <xdr:col>5</xdr:col>
      <xdr:colOff>228600</xdr:colOff>
      <xdr:row>2</xdr:row>
      <xdr:rowOff>30480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2DDDDA2-83A1-F06E-0195-2D66301DB881}"/>
            </a:ext>
          </a:extLst>
        </xdr:cNvPr>
        <xdr:cNvSpPr/>
      </xdr:nvSpPr>
      <xdr:spPr>
        <a:xfrm>
          <a:off x="299720" y="223520"/>
          <a:ext cx="1295400" cy="26924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10160</xdr:colOff>
      <xdr:row>16</xdr:row>
      <xdr:rowOff>238760</xdr:rowOff>
    </xdr:from>
    <xdr:to>
      <xdr:col>8</xdr:col>
      <xdr:colOff>116840</xdr:colOff>
      <xdr:row>18</xdr:row>
      <xdr:rowOff>60960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99C4C38-645E-44CC-803D-7FE90DE367DD}"/>
            </a:ext>
          </a:extLst>
        </xdr:cNvPr>
        <xdr:cNvSpPr/>
      </xdr:nvSpPr>
      <xdr:spPr>
        <a:xfrm>
          <a:off x="203200" y="4180840"/>
          <a:ext cx="2133600" cy="360680"/>
        </a:xfrm>
        <a:prstGeom prst="wedgeRectCallout">
          <a:avLst>
            <a:gd name="adj1" fmla="val -27188"/>
            <a:gd name="adj2" fmla="val -116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土日は自動で色が変わります。</a:t>
          </a:r>
        </a:p>
      </xdr:txBody>
    </xdr:sp>
    <xdr:clientData/>
  </xdr:twoCellAnchor>
  <xdr:twoCellAnchor>
    <xdr:from>
      <xdr:col>0</xdr:col>
      <xdr:colOff>187960</xdr:colOff>
      <xdr:row>13</xdr:row>
      <xdr:rowOff>264160</xdr:rowOff>
    </xdr:from>
    <xdr:to>
      <xdr:col>3</xdr:col>
      <xdr:colOff>25400</xdr:colOff>
      <xdr:row>16</xdr:row>
      <xdr:rowOff>20320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2205EA1-5A80-494B-A85B-9A6D5B4E80A8}"/>
            </a:ext>
          </a:extLst>
        </xdr:cNvPr>
        <xdr:cNvSpPr/>
      </xdr:nvSpPr>
      <xdr:spPr>
        <a:xfrm>
          <a:off x="187960" y="3398520"/>
          <a:ext cx="635000" cy="5638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8</xdr:row>
      <xdr:rowOff>269240</xdr:rowOff>
    </xdr:from>
    <xdr:to>
      <xdr:col>5</xdr:col>
      <xdr:colOff>15240</xdr:colOff>
      <xdr:row>15</xdr:row>
      <xdr:rowOff>254000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D358AA3-D122-4ACE-A9B3-5D5E364559AE}"/>
            </a:ext>
          </a:extLst>
        </xdr:cNvPr>
        <xdr:cNvSpPr/>
      </xdr:nvSpPr>
      <xdr:spPr>
        <a:xfrm>
          <a:off x="812800" y="2052320"/>
          <a:ext cx="568960" cy="18745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107070</xdr:colOff>
      <xdr:row>12</xdr:row>
      <xdr:rowOff>218049</xdr:rowOff>
    </xdr:from>
    <xdr:to>
      <xdr:col>10</xdr:col>
      <xdr:colOff>254000</xdr:colOff>
      <xdr:row>15</xdr:row>
      <xdr:rowOff>173893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920A3AC-CFC5-4A67-9463-58F048E365F5}"/>
            </a:ext>
          </a:extLst>
        </xdr:cNvPr>
        <xdr:cNvSpPr/>
      </xdr:nvSpPr>
      <xdr:spPr>
        <a:xfrm>
          <a:off x="1453270" y="3050149"/>
          <a:ext cx="1543930" cy="755944"/>
        </a:xfrm>
        <a:prstGeom prst="wedgeRectCallout">
          <a:avLst>
            <a:gd name="adj1" fmla="val -56508"/>
            <a:gd name="adj2" fmla="val -38853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出勤：（月）～（金）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公休：（土）、（日）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自動で○がつきます。</a:t>
          </a:r>
        </a:p>
      </xdr:txBody>
    </xdr:sp>
    <xdr:clientData/>
  </xdr:twoCellAnchor>
  <xdr:twoCellAnchor>
    <xdr:from>
      <xdr:col>11</xdr:col>
      <xdr:colOff>488951</xdr:colOff>
      <xdr:row>8</xdr:row>
      <xdr:rowOff>12505</xdr:rowOff>
    </xdr:from>
    <xdr:to>
      <xdr:col>13</xdr:col>
      <xdr:colOff>1</xdr:colOff>
      <xdr:row>9</xdr:row>
      <xdr:rowOff>1173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0B932BD-E564-4C66-9919-6A5571306B99}"/>
            </a:ext>
          </a:extLst>
        </xdr:cNvPr>
        <xdr:cNvSpPr/>
      </xdr:nvSpPr>
      <xdr:spPr>
        <a:xfrm>
          <a:off x="3740151" y="1771455"/>
          <a:ext cx="527050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203808</xdr:colOff>
      <xdr:row>10</xdr:row>
      <xdr:rowOff>35791</xdr:rowOff>
    </xdr:from>
    <xdr:to>
      <xdr:col>15</xdr:col>
      <xdr:colOff>862759</xdr:colOff>
      <xdr:row>12</xdr:row>
      <xdr:rowOff>241728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916279A-0818-4274-B9DD-094B966AC3C3}"/>
            </a:ext>
          </a:extLst>
        </xdr:cNvPr>
        <xdr:cNvSpPr/>
      </xdr:nvSpPr>
      <xdr:spPr>
        <a:xfrm>
          <a:off x="4524017" y="2341669"/>
          <a:ext cx="1679368" cy="736024"/>
        </a:xfrm>
        <a:prstGeom prst="wedgeRectCallout">
          <a:avLst>
            <a:gd name="adj1" fmla="val -36435"/>
            <a:gd name="adj2" fmla="val -9465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出社から退社までの時間に、休憩を引いた時間が実働として自動で表示されます。</a:t>
          </a:r>
          <a:endParaRPr kumimoji="1" lang="ja-JP" altLang="en-US" sz="6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44451</xdr:colOff>
      <xdr:row>8</xdr:row>
      <xdr:rowOff>8109</xdr:rowOff>
    </xdr:from>
    <xdr:to>
      <xdr:col>11</xdr:col>
      <xdr:colOff>460619</xdr:colOff>
      <xdr:row>8</xdr:row>
      <xdr:rowOff>263281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21C71F5-DAFF-4B21-8874-9F1524A5FD30}"/>
            </a:ext>
          </a:extLst>
        </xdr:cNvPr>
        <xdr:cNvSpPr/>
      </xdr:nvSpPr>
      <xdr:spPr>
        <a:xfrm>
          <a:off x="2787651" y="1767059"/>
          <a:ext cx="924168" cy="255172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273172</xdr:colOff>
      <xdr:row>10</xdr:row>
      <xdr:rowOff>12898</xdr:rowOff>
    </xdr:from>
    <xdr:to>
      <xdr:col>13</xdr:col>
      <xdr:colOff>95421</xdr:colOff>
      <xdr:row>12</xdr:row>
      <xdr:rowOff>234806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C28003FD-52C6-48A0-86C4-DD8E86E0F096}"/>
            </a:ext>
          </a:extLst>
        </xdr:cNvPr>
        <xdr:cNvSpPr/>
      </xdr:nvSpPr>
      <xdr:spPr>
        <a:xfrm>
          <a:off x="3075110" y="2330648"/>
          <a:ext cx="1370061" cy="761658"/>
        </a:xfrm>
        <a:prstGeom prst="wedgeRectCallout">
          <a:avLst>
            <a:gd name="adj1" fmla="val 17230"/>
            <a:gd name="adj2" fmla="val -92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出勤時刻を入力すると、休憩時間（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：</a:t>
          </a:r>
          <a:r>
            <a:rPr kumimoji="1" lang="en-US" altLang="ja-JP" sz="900">
              <a:solidFill>
                <a:schemeClr val="tx1"/>
              </a:solidFill>
            </a:rPr>
            <a:t>00</a:t>
          </a:r>
          <a:r>
            <a:rPr kumimoji="1" lang="ja-JP" altLang="en-US" sz="900">
              <a:solidFill>
                <a:schemeClr val="tx1"/>
              </a:solidFill>
            </a:rPr>
            <a:t>）が自動で表示されます。</a:t>
          </a:r>
        </a:p>
      </xdr:txBody>
    </xdr:sp>
    <xdr:clientData/>
  </xdr:twoCellAnchor>
  <xdr:twoCellAnchor>
    <xdr:from>
      <xdr:col>12</xdr:col>
      <xdr:colOff>495593</xdr:colOff>
      <xdr:row>8</xdr:row>
      <xdr:rowOff>5178</xdr:rowOff>
    </xdr:from>
    <xdr:to>
      <xdr:col>13</xdr:col>
      <xdr:colOff>506535</xdr:colOff>
      <xdr:row>8</xdr:row>
      <xdr:rowOff>266896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2D0D48A2-2ACA-40F1-B314-AD4659FA4ED6}"/>
            </a:ext>
          </a:extLst>
        </xdr:cNvPr>
        <xdr:cNvSpPr/>
      </xdr:nvSpPr>
      <xdr:spPr>
        <a:xfrm>
          <a:off x="4254793" y="1764128"/>
          <a:ext cx="518942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165874</xdr:colOff>
      <xdr:row>5</xdr:row>
      <xdr:rowOff>193430</xdr:rowOff>
    </xdr:from>
    <xdr:to>
      <xdr:col>15</xdr:col>
      <xdr:colOff>1390118</xdr:colOff>
      <xdr:row>7</xdr:row>
      <xdr:rowOff>451339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D2EE1BC-F2D6-4522-8D3B-992D7EF047CA}"/>
            </a:ext>
          </a:extLst>
        </xdr:cNvPr>
        <xdr:cNvSpPr/>
      </xdr:nvSpPr>
      <xdr:spPr>
        <a:xfrm>
          <a:off x="5482289" y="1266092"/>
          <a:ext cx="1224244" cy="691662"/>
        </a:xfrm>
        <a:prstGeom prst="wedgeRectCallout">
          <a:avLst>
            <a:gd name="adj1" fmla="val -57777"/>
            <a:gd name="adj2" fmla="val 3366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実働が</a:t>
          </a:r>
          <a:r>
            <a:rPr kumimoji="1" lang="en-US" altLang="ja-JP" sz="900">
              <a:solidFill>
                <a:schemeClr val="tx1"/>
              </a:solidFill>
            </a:rPr>
            <a:t>8</a:t>
          </a:r>
          <a:r>
            <a:rPr kumimoji="1" lang="ja-JP" altLang="en-US" sz="900">
              <a:solidFill>
                <a:schemeClr val="tx1"/>
              </a:solidFill>
            </a:rPr>
            <a:t>時間を超えると自動で表示されます。</a:t>
          </a:r>
        </a:p>
      </xdr:txBody>
    </xdr:sp>
    <xdr:clientData/>
  </xdr:twoCellAnchor>
  <xdr:twoCellAnchor>
    <xdr:from>
      <xdr:col>5</xdr:col>
      <xdr:colOff>97790</xdr:colOff>
      <xdr:row>8</xdr:row>
      <xdr:rowOff>235636</xdr:rowOff>
    </xdr:from>
    <xdr:to>
      <xdr:col>10</xdr:col>
      <xdr:colOff>37612</xdr:colOff>
      <xdr:row>12</xdr:row>
      <xdr:rowOff>12700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879E720-E387-4554-8424-A2E6417EE6BA}"/>
            </a:ext>
          </a:extLst>
        </xdr:cNvPr>
        <xdr:cNvSpPr/>
      </xdr:nvSpPr>
      <xdr:spPr>
        <a:xfrm>
          <a:off x="1443990" y="1994586"/>
          <a:ext cx="1336822" cy="850214"/>
        </a:xfrm>
        <a:prstGeom prst="wedgeRectCallout">
          <a:avLst>
            <a:gd name="adj1" fmla="val 62806"/>
            <a:gd name="adj2" fmla="val -5739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出社と退社は直接入力します。</a:t>
          </a:r>
          <a:r>
            <a:rPr kumimoji="1" lang="en-US" altLang="ja-JP" sz="900">
              <a:solidFill>
                <a:schemeClr val="tx1"/>
              </a:solidFill>
            </a:rPr>
            <a:t>※[Ctrl]+:</a:t>
          </a:r>
          <a:r>
            <a:rPr kumimoji="1" lang="ja-JP" altLang="en-US" sz="900">
              <a:solidFill>
                <a:schemeClr val="tx1"/>
              </a:solidFill>
            </a:rPr>
            <a:t>で現在時刻が入力できます。</a:t>
          </a:r>
        </a:p>
      </xdr:txBody>
    </xdr:sp>
    <xdr:clientData/>
  </xdr:twoCellAnchor>
  <xdr:twoCellAnchor>
    <xdr:from>
      <xdr:col>14</xdr:col>
      <xdr:colOff>19343</xdr:colOff>
      <xdr:row>7</xdr:row>
      <xdr:rowOff>462378</xdr:rowOff>
    </xdr:from>
    <xdr:to>
      <xdr:col>15</xdr:col>
      <xdr:colOff>12700</xdr:colOff>
      <xdr:row>8</xdr:row>
      <xdr:rowOff>260546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1D8F414-53C0-4588-8447-6AD0440AB7D4}"/>
            </a:ext>
          </a:extLst>
        </xdr:cNvPr>
        <xdr:cNvSpPr/>
      </xdr:nvSpPr>
      <xdr:spPr>
        <a:xfrm>
          <a:off x="4794543" y="1757778"/>
          <a:ext cx="501357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36</xdr:row>
      <xdr:rowOff>146050</xdr:rowOff>
    </xdr:from>
    <xdr:to>
      <xdr:col>10</xdr:col>
      <xdr:colOff>134230</xdr:colOff>
      <xdr:row>38</xdr:row>
      <xdr:rowOff>146050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5046023-C34B-40FD-ABB5-5E466B70D7E4}"/>
            </a:ext>
          </a:extLst>
        </xdr:cNvPr>
        <xdr:cNvSpPr/>
      </xdr:nvSpPr>
      <xdr:spPr>
        <a:xfrm>
          <a:off x="723900" y="9378950"/>
          <a:ext cx="2153530" cy="533400"/>
        </a:xfrm>
        <a:prstGeom prst="wedgeRectCallout">
          <a:avLst>
            <a:gd name="adj1" fmla="val -25530"/>
            <a:gd name="adj2" fmla="val 7916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出勤、公休等の合計が自動で表示されます。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19049</xdr:colOff>
      <xdr:row>39</xdr:row>
      <xdr:rowOff>14458</xdr:rowOff>
    </xdr:from>
    <xdr:to>
      <xdr:col>11</xdr:col>
      <xdr:colOff>33131</xdr:colOff>
      <xdr:row>39</xdr:row>
      <xdr:rowOff>311149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9433AA5E-027A-4143-B0EA-E6EF7751C439}"/>
            </a:ext>
          </a:extLst>
        </xdr:cNvPr>
        <xdr:cNvSpPr/>
      </xdr:nvSpPr>
      <xdr:spPr>
        <a:xfrm>
          <a:off x="814179" y="10006597"/>
          <a:ext cx="2518743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469901</xdr:colOff>
      <xdr:row>39</xdr:row>
      <xdr:rowOff>1758</xdr:rowOff>
    </xdr:from>
    <xdr:to>
      <xdr:col>15</xdr:col>
      <xdr:colOff>38101</xdr:colOff>
      <xdr:row>39</xdr:row>
      <xdr:rowOff>298449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93AD97F-0CCC-4D13-885E-2260D1BE5995}"/>
            </a:ext>
          </a:extLst>
        </xdr:cNvPr>
        <xdr:cNvSpPr/>
      </xdr:nvSpPr>
      <xdr:spPr>
        <a:xfrm>
          <a:off x="4229101" y="10034758"/>
          <a:ext cx="1092200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482600</xdr:colOff>
      <xdr:row>36</xdr:row>
      <xdr:rowOff>127000</xdr:rowOff>
    </xdr:from>
    <xdr:to>
      <xdr:col>15</xdr:col>
      <xdr:colOff>1112130</xdr:colOff>
      <xdr:row>38</xdr:row>
      <xdr:rowOff>127000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9A109823-E8FA-4709-9E19-B5159DE3C67F}"/>
            </a:ext>
          </a:extLst>
        </xdr:cNvPr>
        <xdr:cNvSpPr/>
      </xdr:nvSpPr>
      <xdr:spPr>
        <a:xfrm>
          <a:off x="4241800" y="9359900"/>
          <a:ext cx="2153530" cy="533400"/>
        </a:xfrm>
        <a:prstGeom prst="wedgeRectCallout">
          <a:avLst>
            <a:gd name="adj1" fmla="val -25530"/>
            <a:gd name="adj2" fmla="val 7797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実働、時間外の合計時間が自動で表示されます。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196850</xdr:colOff>
      <xdr:row>7</xdr:row>
      <xdr:rowOff>412750</xdr:rowOff>
    </xdr:from>
    <xdr:to>
      <xdr:col>18</xdr:col>
      <xdr:colOff>107949</xdr:colOff>
      <xdr:row>14</xdr:row>
      <xdr:rowOff>95249</xdr:rowOff>
    </xdr:to>
    <xdr:sp macro="" textlink="">
      <xdr:nvSpPr>
        <xdr:cNvPr id="81" name="四角形: 角を丸くする 80">
          <a:extLst>
            <a:ext uri="{FF2B5EF4-FFF2-40B4-BE49-F238E27FC236}">
              <a16:creationId xmlns:a16="http://schemas.microsoft.com/office/drawing/2014/main" id="{6EBCABCD-329B-49A2-A4E9-7A9923092CCC}"/>
            </a:ext>
          </a:extLst>
        </xdr:cNvPr>
        <xdr:cNvSpPr/>
      </xdr:nvSpPr>
      <xdr:spPr>
        <a:xfrm>
          <a:off x="7245350" y="1708150"/>
          <a:ext cx="1911349" cy="175259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199123</xdr:colOff>
      <xdr:row>1</xdr:row>
      <xdr:rowOff>15991</xdr:rowOff>
    </xdr:from>
    <xdr:to>
      <xdr:col>17</xdr:col>
      <xdr:colOff>1749288</xdr:colOff>
      <xdr:row>5</xdr:row>
      <xdr:rowOff>171332</xdr:rowOff>
    </xdr:to>
    <xdr:sp macro="" textlink="">
      <xdr:nvSpPr>
        <xdr:cNvPr id="82" name="吹き出し: 四角形 81">
          <a:extLst>
            <a:ext uri="{FF2B5EF4-FFF2-40B4-BE49-F238E27FC236}">
              <a16:creationId xmlns:a16="http://schemas.microsoft.com/office/drawing/2014/main" id="{C0B99FD2-4960-4AE2-AFBA-FF7633A2E8EF}"/>
            </a:ext>
          </a:extLst>
        </xdr:cNvPr>
        <xdr:cNvSpPr/>
      </xdr:nvSpPr>
      <xdr:spPr>
        <a:xfrm>
          <a:off x="7308914" y="267782"/>
          <a:ext cx="1788704" cy="976976"/>
        </a:xfrm>
        <a:prstGeom prst="wedgeRectCallout">
          <a:avLst>
            <a:gd name="adj1" fmla="val 24563"/>
            <a:gd name="adj2" fmla="val 12997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>
              <a:solidFill>
                <a:schemeClr val="tx1"/>
              </a:solidFill>
            </a:rPr>
            <a:t>ここに入力した内容がリストに表示され、「備考」から選択できます。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64FA-1A0D-405B-A26C-1B67FC66BD42}">
  <sheetPr>
    <tabColor theme="7" tint="0.79998168889431442"/>
    <pageSetUpPr fitToPage="1"/>
  </sheetPr>
  <dimension ref="A1:V42"/>
  <sheetViews>
    <sheetView showGridLines="0" tabSelected="1" zoomScale="130" zoomScaleNormal="13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2024</v>
      </c>
      <c r="C2" s="107"/>
      <c r="D2" s="4" t="s">
        <v>0</v>
      </c>
      <c r="E2" s="5">
        <v>9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9" t="s">
        <v>119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9" t="s">
        <v>120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 t="s">
        <v>121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118</v>
      </c>
      <c r="O5" s="39"/>
      <c r="P5" s="9" t="s">
        <v>122</v>
      </c>
    </row>
    <row r="6" spans="2:22" ht="16.5" customHeight="1" thickBot="1">
      <c r="B6" s="3"/>
      <c r="C6" s="3"/>
      <c r="I6" s="10"/>
      <c r="K6" s="109"/>
      <c r="L6" s="10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21</v>
      </c>
      <c r="O7" s="116" t="s">
        <v>22</v>
      </c>
      <c r="P7" s="118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119"/>
      <c r="R8" s="115"/>
    </row>
    <row r="9" spans="2:22" ht="21.75" customHeight="1">
      <c r="B9" s="17">
        <f>DATE($B$2, $E$2, 1)</f>
        <v>45536</v>
      </c>
      <c r="C9" s="18">
        <f>B9</f>
        <v>45536</v>
      </c>
      <c r="D9" s="19" t="str">
        <f>IF(OR(TEXT(C9,"aaa")="月", TEXT(C9,"aaa")="火", TEXT(C9,"aaa")="水", TEXT(C9,"aaa")="木", TEXT(C9,"aaa")="金"), "○", "")</f>
        <v/>
      </c>
      <c r="E9" s="20" t="str">
        <f>IF(OR(TEXT(C9,"aaa")="土", TEXT(C9,"aaa")="日"), "○", "")</f>
        <v>○</v>
      </c>
      <c r="F9" s="20"/>
      <c r="G9" s="21"/>
      <c r="H9" s="21"/>
      <c r="I9" s="21"/>
      <c r="J9" s="21"/>
      <c r="K9" s="22">
        <v>0.37152777777777779</v>
      </c>
      <c r="L9" s="23">
        <v>0.75</v>
      </c>
      <c r="M9" s="24" t="str">
        <f>IF(K9&lt;&gt;"", "1:00", "")</f>
        <v>1:00</v>
      </c>
      <c r="N9" s="25">
        <f>IF(OR(ISBLANK(K9), ISBLANK(L9), ISBLANK(M9)), "", (L9-K9)-M9)</f>
        <v>0.33680555555555552</v>
      </c>
      <c r="O9" s="25">
        <f>IF(N9&lt;&gt;"", IF(N9 - TIME(8, 0, 0) &lt; 0, TIME(0, 0, 0), N9 - TIME(8, 0, 0)), "")</f>
        <v>3.4722222222222099E-3</v>
      </c>
      <c r="P9" s="26" t="s">
        <v>84</v>
      </c>
      <c r="Q9" s="27"/>
      <c r="R9" s="41" t="s">
        <v>25</v>
      </c>
    </row>
    <row r="10" spans="2:22" ht="21" customHeight="1">
      <c r="B10" s="28">
        <f>IF(MONTH($B$9)=MONTH($B$9+ROW()-ROW($B$9)),$B$9+ROW()-ROW($B$9),"")</f>
        <v>45537</v>
      </c>
      <c r="C10" s="18">
        <f t="shared" ref="C10:C39" si="0">B10</f>
        <v>45537</v>
      </c>
      <c r="D10" s="19" t="str">
        <f t="shared" ref="D10:D39" si="1">IF(OR(TEXT(C10,"aaa")="月", TEXT(C10,"aaa")="火", TEXT(C10,"aaa")="水", TEXT(C10,"aaa")="木", TEXT(C10,"aaa")="金"), "○", "")</f>
        <v>○</v>
      </c>
      <c r="E10" s="20" t="str">
        <f t="shared" ref="E10:E39" si="2">IF(OR(TEXT(C10,"aaa")="土", TEXT(C10,"aaa")="日"), "○", "")</f>
        <v/>
      </c>
      <c r="F10" s="20"/>
      <c r="G10" s="21"/>
      <c r="H10" s="21"/>
      <c r="I10" s="21"/>
      <c r="J10" s="21"/>
      <c r="K10" s="22"/>
      <c r="L10" s="23"/>
      <c r="M10" s="24" t="str">
        <f t="shared" ref="M10:M39" si="3">IF(K10&lt;&gt;"", "1:00", "")</f>
        <v/>
      </c>
      <c r="N10" s="25" t="str">
        <f t="shared" ref="N10:N39" si="4">IF(OR(ISBLANK(K10), ISBLANK(L10), ISBLANK(M10)), "", (L10-K10)-M10)</f>
        <v/>
      </c>
      <c r="O10" s="25" t="str">
        <f t="shared" ref="O10:O39" si="5">IF(N10&lt;&gt;"", IF(N10 - TIME(8, 0, 0) &lt; 0, TIME(0, 0, 0), N10 - TIME(8, 0, 0)), "")</f>
        <v/>
      </c>
      <c r="P10" s="26" t="str">
        <f t="shared" ref="P10:P39" si="6">IF(D10="◯", "17:00～18:00管理者として勤務", "")</f>
        <v/>
      </c>
      <c r="R10" s="41" t="s">
        <v>26</v>
      </c>
    </row>
    <row r="11" spans="2:22" ht="21" customHeight="1">
      <c r="B11" s="29">
        <f t="shared" ref="B11:B39" si="7">IF(MONTH($B$9)=MONTH($B$9+ROW()-ROW($B$9)),$B$9+ROW()-ROW($B$9),"")</f>
        <v>45538</v>
      </c>
      <c r="C11" s="30">
        <f t="shared" si="0"/>
        <v>45538</v>
      </c>
      <c r="D11" s="19" t="str">
        <f t="shared" si="1"/>
        <v>○</v>
      </c>
      <c r="E11" s="20" t="str">
        <f t="shared" si="2"/>
        <v/>
      </c>
      <c r="F11" s="20"/>
      <c r="G11" s="21"/>
      <c r="H11" s="21"/>
      <c r="I11" s="21"/>
      <c r="J11" s="21"/>
      <c r="K11" s="22"/>
      <c r="L11" s="23"/>
      <c r="M11" s="24" t="str">
        <f t="shared" si="3"/>
        <v/>
      </c>
      <c r="N11" s="25" t="str">
        <f t="shared" si="4"/>
        <v/>
      </c>
      <c r="O11" s="25"/>
      <c r="P11" s="26" t="str">
        <f t="shared" si="6"/>
        <v/>
      </c>
      <c r="R11" s="41" t="s">
        <v>27</v>
      </c>
    </row>
    <row r="12" spans="2:22" ht="21" customHeight="1">
      <c r="B12" s="28">
        <f t="shared" si="7"/>
        <v>45539</v>
      </c>
      <c r="C12" s="18">
        <f t="shared" si="0"/>
        <v>45539</v>
      </c>
      <c r="D12" s="19" t="str">
        <f t="shared" si="1"/>
        <v>○</v>
      </c>
      <c r="E12" s="20" t="str">
        <f t="shared" si="2"/>
        <v/>
      </c>
      <c r="F12" s="20"/>
      <c r="G12" s="21"/>
      <c r="H12" s="21"/>
      <c r="I12" s="21"/>
      <c r="J12" s="21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 t="str">
        <f t="shared" si="6"/>
        <v/>
      </c>
      <c r="R12" s="41" t="s">
        <v>28</v>
      </c>
    </row>
    <row r="13" spans="2:22" ht="21" customHeight="1">
      <c r="B13" s="28">
        <f t="shared" si="7"/>
        <v>45540</v>
      </c>
      <c r="C13" s="18">
        <f t="shared" si="0"/>
        <v>45540</v>
      </c>
      <c r="D13" s="19" t="str">
        <f t="shared" si="1"/>
        <v>○</v>
      </c>
      <c r="E13" s="20" t="str">
        <f t="shared" si="2"/>
        <v/>
      </c>
      <c r="F13" s="20"/>
      <c r="G13" s="21"/>
      <c r="H13" s="21"/>
      <c r="I13" s="21"/>
      <c r="J13" s="21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 t="str">
        <f t="shared" si="6"/>
        <v/>
      </c>
      <c r="R13" s="41" t="s">
        <v>29</v>
      </c>
    </row>
    <row r="14" spans="2:22" ht="21" customHeight="1">
      <c r="B14" s="29">
        <f t="shared" si="7"/>
        <v>45541</v>
      </c>
      <c r="C14" s="30">
        <f t="shared" si="0"/>
        <v>45541</v>
      </c>
      <c r="D14" s="19" t="str">
        <f t="shared" si="1"/>
        <v>○</v>
      </c>
      <c r="E14" s="20" t="str">
        <f t="shared" si="2"/>
        <v/>
      </c>
      <c r="F14" s="20"/>
      <c r="G14" s="21"/>
      <c r="H14" s="21"/>
      <c r="I14" s="21"/>
      <c r="J14" s="21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 t="str">
        <f t="shared" si="6"/>
        <v/>
      </c>
      <c r="R14" s="41" t="s">
        <v>30</v>
      </c>
    </row>
    <row r="15" spans="2:22" ht="21" customHeight="1">
      <c r="B15" s="28">
        <f t="shared" si="7"/>
        <v>45542</v>
      </c>
      <c r="C15" s="18">
        <f t="shared" si="0"/>
        <v>45542</v>
      </c>
      <c r="D15" s="19" t="str">
        <f t="shared" si="1"/>
        <v/>
      </c>
      <c r="E15" s="20" t="str">
        <f t="shared" si="2"/>
        <v>○</v>
      </c>
      <c r="F15" s="20"/>
      <c r="G15" s="21"/>
      <c r="H15" s="21"/>
      <c r="I15" s="21"/>
      <c r="J15" s="21"/>
      <c r="K15" s="22"/>
      <c r="L15" s="23"/>
      <c r="M15" s="24"/>
      <c r="N15" s="25" t="str">
        <f t="shared" si="4"/>
        <v/>
      </c>
      <c r="O15" s="25" t="str">
        <f t="shared" si="5"/>
        <v/>
      </c>
      <c r="P15" s="26" t="str">
        <f t="shared" si="6"/>
        <v/>
      </c>
    </row>
    <row r="16" spans="2:22" ht="21" customHeight="1">
      <c r="B16" s="28">
        <f t="shared" si="7"/>
        <v>45543</v>
      </c>
      <c r="C16" s="18">
        <f t="shared" si="0"/>
        <v>45543</v>
      </c>
      <c r="D16" s="19" t="str">
        <f t="shared" si="1"/>
        <v/>
      </c>
      <c r="E16" s="20" t="str">
        <f t="shared" si="2"/>
        <v>○</v>
      </c>
      <c r="F16" s="20"/>
      <c r="G16" s="21"/>
      <c r="H16" s="21"/>
      <c r="I16" s="21"/>
      <c r="J16" s="21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 t="str">
        <f t="shared" si="6"/>
        <v/>
      </c>
    </row>
    <row r="17" spans="2:16" ht="21" customHeight="1">
      <c r="B17" s="28">
        <f t="shared" si="7"/>
        <v>45544</v>
      </c>
      <c r="C17" s="18">
        <f t="shared" si="0"/>
        <v>45544</v>
      </c>
      <c r="D17" s="19" t="str">
        <f t="shared" si="1"/>
        <v>○</v>
      </c>
      <c r="E17" s="20" t="str">
        <f t="shared" si="2"/>
        <v/>
      </c>
      <c r="F17" s="20"/>
      <c r="G17" s="21"/>
      <c r="H17" s="21"/>
      <c r="I17" s="21"/>
      <c r="J17" s="21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 t="str">
        <f t="shared" si="6"/>
        <v/>
      </c>
    </row>
    <row r="18" spans="2:16" ht="21" customHeight="1">
      <c r="B18" s="28">
        <f t="shared" si="7"/>
        <v>45545</v>
      </c>
      <c r="C18" s="18">
        <f t="shared" si="0"/>
        <v>45545</v>
      </c>
      <c r="D18" s="19" t="str">
        <f t="shared" si="1"/>
        <v>○</v>
      </c>
      <c r="E18" s="20" t="str">
        <f t="shared" si="2"/>
        <v/>
      </c>
      <c r="F18" s="20"/>
      <c r="G18" s="21"/>
      <c r="H18" s="21"/>
      <c r="I18" s="21"/>
      <c r="J18" s="21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 t="str">
        <f t="shared" si="6"/>
        <v/>
      </c>
    </row>
    <row r="19" spans="2:16" ht="21" customHeight="1">
      <c r="B19" s="28">
        <f t="shared" si="7"/>
        <v>45546</v>
      </c>
      <c r="C19" s="18">
        <f t="shared" si="0"/>
        <v>45546</v>
      </c>
      <c r="D19" s="19" t="str">
        <f t="shared" si="1"/>
        <v>○</v>
      </c>
      <c r="E19" s="20" t="str">
        <f t="shared" si="2"/>
        <v/>
      </c>
      <c r="F19" s="20"/>
      <c r="G19" s="21"/>
      <c r="H19" s="21"/>
      <c r="I19" s="21"/>
      <c r="J19" s="21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 t="str">
        <f t="shared" si="6"/>
        <v/>
      </c>
    </row>
    <row r="20" spans="2:16" ht="21" customHeight="1">
      <c r="B20" s="28">
        <f t="shared" si="7"/>
        <v>45547</v>
      </c>
      <c r="C20" s="18">
        <f t="shared" si="0"/>
        <v>45547</v>
      </c>
      <c r="D20" s="19" t="str">
        <f t="shared" si="1"/>
        <v>○</v>
      </c>
      <c r="E20" s="20" t="str">
        <f t="shared" si="2"/>
        <v/>
      </c>
      <c r="F20" s="20"/>
      <c r="G20" s="21"/>
      <c r="H20" s="21"/>
      <c r="I20" s="21"/>
      <c r="J20" s="21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 t="str">
        <f t="shared" si="6"/>
        <v/>
      </c>
    </row>
    <row r="21" spans="2:16" ht="21" customHeight="1">
      <c r="B21" s="28">
        <f t="shared" si="7"/>
        <v>45548</v>
      </c>
      <c r="C21" s="18">
        <f t="shared" si="0"/>
        <v>45548</v>
      </c>
      <c r="D21" s="19" t="str">
        <f t="shared" si="1"/>
        <v>○</v>
      </c>
      <c r="E21" s="20" t="str">
        <f t="shared" si="2"/>
        <v/>
      </c>
      <c r="F21" s="20"/>
      <c r="G21" s="21"/>
      <c r="H21" s="21"/>
      <c r="I21" s="21"/>
      <c r="J21" s="21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 t="str">
        <f t="shared" si="6"/>
        <v/>
      </c>
    </row>
    <row r="22" spans="2:16" ht="21" customHeight="1">
      <c r="B22" s="28">
        <f t="shared" si="7"/>
        <v>45549</v>
      </c>
      <c r="C22" s="18">
        <f t="shared" si="0"/>
        <v>45549</v>
      </c>
      <c r="D22" s="19" t="str">
        <f t="shared" si="1"/>
        <v/>
      </c>
      <c r="E22" s="20" t="str">
        <f t="shared" si="2"/>
        <v>○</v>
      </c>
      <c r="F22" s="20"/>
      <c r="G22" s="21"/>
      <c r="H22" s="21"/>
      <c r="I22" s="21"/>
      <c r="J22" s="21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 t="str">
        <f t="shared" si="6"/>
        <v/>
      </c>
    </row>
    <row r="23" spans="2:16" ht="21" customHeight="1">
      <c r="B23" s="28">
        <f t="shared" si="7"/>
        <v>45550</v>
      </c>
      <c r="C23" s="18">
        <f t="shared" si="0"/>
        <v>45550</v>
      </c>
      <c r="D23" s="19" t="str">
        <f t="shared" si="1"/>
        <v/>
      </c>
      <c r="E23" s="20" t="str">
        <f t="shared" si="2"/>
        <v>○</v>
      </c>
      <c r="F23" s="20"/>
      <c r="G23" s="21"/>
      <c r="H23" s="21"/>
      <c r="I23" s="21"/>
      <c r="J23" s="21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 t="str">
        <f t="shared" si="6"/>
        <v/>
      </c>
    </row>
    <row r="24" spans="2:16" ht="21" customHeight="1">
      <c r="B24" s="28">
        <f t="shared" si="7"/>
        <v>45551</v>
      </c>
      <c r="C24" s="18">
        <f t="shared" si="0"/>
        <v>45551</v>
      </c>
      <c r="D24" s="19" t="str">
        <f t="shared" si="1"/>
        <v>○</v>
      </c>
      <c r="E24" s="20" t="str">
        <f t="shared" si="2"/>
        <v/>
      </c>
      <c r="F24" s="20"/>
      <c r="G24" s="21"/>
      <c r="H24" s="21"/>
      <c r="I24" s="21"/>
      <c r="J24" s="21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 t="str">
        <f t="shared" si="6"/>
        <v/>
      </c>
    </row>
    <row r="25" spans="2:16" ht="21" customHeight="1">
      <c r="B25" s="28">
        <f t="shared" si="7"/>
        <v>45552</v>
      </c>
      <c r="C25" s="18">
        <f t="shared" si="0"/>
        <v>45552</v>
      </c>
      <c r="D25" s="19" t="str">
        <f t="shared" si="1"/>
        <v>○</v>
      </c>
      <c r="E25" s="20" t="str">
        <f t="shared" si="2"/>
        <v/>
      </c>
      <c r="F25" s="20"/>
      <c r="G25" s="21"/>
      <c r="H25" s="21"/>
      <c r="I25" s="21"/>
      <c r="J25" s="21"/>
      <c r="K25" s="22"/>
      <c r="L25" s="23"/>
      <c r="M25" s="24" t="str">
        <f t="shared" si="3"/>
        <v/>
      </c>
      <c r="N25" s="25" t="str">
        <f t="shared" si="4"/>
        <v/>
      </c>
      <c r="O25" s="25"/>
      <c r="P25" s="26" t="str">
        <f t="shared" si="6"/>
        <v/>
      </c>
    </row>
    <row r="26" spans="2:16" ht="21" customHeight="1">
      <c r="B26" s="28">
        <f t="shared" si="7"/>
        <v>45553</v>
      </c>
      <c r="C26" s="18">
        <f t="shared" si="0"/>
        <v>45553</v>
      </c>
      <c r="D26" s="19" t="str">
        <f t="shared" si="1"/>
        <v>○</v>
      </c>
      <c r="E26" s="20" t="str">
        <f t="shared" si="2"/>
        <v/>
      </c>
      <c r="F26" s="20"/>
      <c r="G26" s="21"/>
      <c r="H26" s="21"/>
      <c r="I26" s="21"/>
      <c r="J26" s="21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 t="str">
        <f t="shared" si="6"/>
        <v/>
      </c>
    </row>
    <row r="27" spans="2:16" ht="21" customHeight="1">
      <c r="B27" s="28">
        <f t="shared" si="7"/>
        <v>45554</v>
      </c>
      <c r="C27" s="18">
        <f t="shared" si="0"/>
        <v>45554</v>
      </c>
      <c r="D27" s="19" t="str">
        <f t="shared" si="1"/>
        <v>○</v>
      </c>
      <c r="E27" s="20" t="str">
        <f t="shared" si="2"/>
        <v/>
      </c>
      <c r="F27" s="20"/>
      <c r="G27" s="21"/>
      <c r="H27" s="21"/>
      <c r="I27" s="21"/>
      <c r="J27" s="21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 t="str">
        <f t="shared" si="6"/>
        <v/>
      </c>
    </row>
    <row r="28" spans="2:16" ht="21" customHeight="1">
      <c r="B28" s="28">
        <f t="shared" si="7"/>
        <v>45555</v>
      </c>
      <c r="C28" s="18">
        <f t="shared" si="0"/>
        <v>45555</v>
      </c>
      <c r="D28" s="19" t="str">
        <f t="shared" si="1"/>
        <v>○</v>
      </c>
      <c r="E28" s="20" t="str">
        <f t="shared" si="2"/>
        <v/>
      </c>
      <c r="F28" s="20"/>
      <c r="G28" s="21"/>
      <c r="H28" s="21"/>
      <c r="I28" s="21"/>
      <c r="J28" s="21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 t="str">
        <f t="shared" si="6"/>
        <v/>
      </c>
    </row>
    <row r="29" spans="2:16" ht="21" customHeight="1">
      <c r="B29" s="28">
        <f t="shared" si="7"/>
        <v>45556</v>
      </c>
      <c r="C29" s="18">
        <f t="shared" si="0"/>
        <v>45556</v>
      </c>
      <c r="D29" s="19" t="str">
        <f t="shared" si="1"/>
        <v/>
      </c>
      <c r="E29" s="20" t="str">
        <f t="shared" si="2"/>
        <v>○</v>
      </c>
      <c r="F29" s="20"/>
      <c r="G29" s="21"/>
      <c r="H29" s="21"/>
      <c r="I29" s="21"/>
      <c r="J29" s="21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 t="str">
        <f t="shared" si="6"/>
        <v/>
      </c>
    </row>
    <row r="30" spans="2:16" ht="21" customHeight="1">
      <c r="B30" s="28">
        <f t="shared" si="7"/>
        <v>45557</v>
      </c>
      <c r="C30" s="18">
        <f t="shared" si="0"/>
        <v>45557</v>
      </c>
      <c r="D30" s="19" t="str">
        <f t="shared" si="1"/>
        <v/>
      </c>
      <c r="E30" s="20" t="str">
        <f t="shared" si="2"/>
        <v>○</v>
      </c>
      <c r="F30" s="20"/>
      <c r="G30" s="21"/>
      <c r="H30" s="21"/>
      <c r="I30" s="21"/>
      <c r="J30" s="21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 t="str">
        <f t="shared" si="6"/>
        <v/>
      </c>
    </row>
    <row r="31" spans="2:16" ht="21" customHeight="1">
      <c r="B31" s="28">
        <f t="shared" si="7"/>
        <v>45558</v>
      </c>
      <c r="C31" s="18">
        <f t="shared" si="0"/>
        <v>45558</v>
      </c>
      <c r="D31" s="19" t="str">
        <f t="shared" si="1"/>
        <v>○</v>
      </c>
      <c r="E31" s="20" t="str">
        <f t="shared" si="2"/>
        <v/>
      </c>
      <c r="F31" s="20"/>
      <c r="G31" s="21"/>
      <c r="H31" s="21"/>
      <c r="I31" s="21"/>
      <c r="J31" s="21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 t="str">
        <f t="shared" si="6"/>
        <v/>
      </c>
    </row>
    <row r="32" spans="2:16" ht="21" customHeight="1">
      <c r="B32" s="28">
        <f t="shared" si="7"/>
        <v>45559</v>
      </c>
      <c r="C32" s="18">
        <f t="shared" si="0"/>
        <v>45559</v>
      </c>
      <c r="D32" s="19" t="str">
        <f t="shared" si="1"/>
        <v>○</v>
      </c>
      <c r="E32" s="20" t="str">
        <f t="shared" si="2"/>
        <v/>
      </c>
      <c r="F32" s="20"/>
      <c r="G32" s="21"/>
      <c r="H32" s="21"/>
      <c r="I32" s="21"/>
      <c r="J32" s="21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 t="str">
        <f t="shared" si="6"/>
        <v/>
      </c>
    </row>
    <row r="33" spans="1:16" ht="21" customHeight="1">
      <c r="B33" s="28">
        <f t="shared" si="7"/>
        <v>45560</v>
      </c>
      <c r="C33" s="18">
        <f t="shared" si="0"/>
        <v>45560</v>
      </c>
      <c r="D33" s="19" t="str">
        <f t="shared" si="1"/>
        <v>○</v>
      </c>
      <c r="E33" s="20" t="str">
        <f t="shared" si="2"/>
        <v/>
      </c>
      <c r="F33" s="20"/>
      <c r="G33" s="21"/>
      <c r="H33" s="21"/>
      <c r="I33" s="21"/>
      <c r="J33" s="21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 t="str">
        <f t="shared" si="6"/>
        <v/>
      </c>
    </row>
    <row r="34" spans="1:16" ht="21" customHeight="1">
      <c r="B34" s="28">
        <f t="shared" si="7"/>
        <v>45561</v>
      </c>
      <c r="C34" s="18">
        <f t="shared" si="0"/>
        <v>45561</v>
      </c>
      <c r="D34" s="19" t="str">
        <f t="shared" si="1"/>
        <v>○</v>
      </c>
      <c r="E34" s="20" t="str">
        <f t="shared" si="2"/>
        <v/>
      </c>
      <c r="F34" s="20"/>
      <c r="G34" s="21"/>
      <c r="H34" s="21"/>
      <c r="I34" s="21"/>
      <c r="J34" s="21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 t="str">
        <f t="shared" si="6"/>
        <v/>
      </c>
    </row>
    <row r="35" spans="1:16" ht="21" customHeight="1">
      <c r="B35" s="28">
        <f t="shared" si="7"/>
        <v>45562</v>
      </c>
      <c r="C35" s="18">
        <f t="shared" si="0"/>
        <v>45562</v>
      </c>
      <c r="D35" s="19" t="str">
        <f t="shared" si="1"/>
        <v>○</v>
      </c>
      <c r="E35" s="20" t="str">
        <f t="shared" si="2"/>
        <v/>
      </c>
      <c r="F35" s="20"/>
      <c r="G35" s="21"/>
      <c r="H35" s="21"/>
      <c r="I35" s="21"/>
      <c r="J35" s="21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 t="str">
        <f t="shared" si="6"/>
        <v/>
      </c>
    </row>
    <row r="36" spans="1:16" ht="21" customHeight="1">
      <c r="B36" s="28">
        <f t="shared" si="7"/>
        <v>45563</v>
      </c>
      <c r="C36" s="18">
        <f t="shared" si="0"/>
        <v>45563</v>
      </c>
      <c r="D36" s="19" t="str">
        <f t="shared" si="1"/>
        <v/>
      </c>
      <c r="E36" s="20" t="str">
        <f t="shared" si="2"/>
        <v>○</v>
      </c>
      <c r="F36" s="20"/>
      <c r="G36" s="21"/>
      <c r="H36" s="21"/>
      <c r="I36" s="21"/>
      <c r="J36" s="21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 t="str">
        <f t="shared" si="6"/>
        <v/>
      </c>
    </row>
    <row r="37" spans="1:16" ht="21" customHeight="1">
      <c r="B37" s="28">
        <f t="shared" si="7"/>
        <v>45564</v>
      </c>
      <c r="C37" s="18">
        <f t="shared" si="0"/>
        <v>45564</v>
      </c>
      <c r="D37" s="19" t="str">
        <f t="shared" si="1"/>
        <v/>
      </c>
      <c r="E37" s="20" t="str">
        <f t="shared" si="2"/>
        <v>○</v>
      </c>
      <c r="F37" s="20"/>
      <c r="G37" s="21"/>
      <c r="H37" s="21"/>
      <c r="I37" s="21"/>
      <c r="J37" s="21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 t="str">
        <f t="shared" si="6"/>
        <v/>
      </c>
    </row>
    <row r="38" spans="1:16" ht="21" customHeight="1">
      <c r="B38" s="40">
        <f t="shared" si="7"/>
        <v>45565</v>
      </c>
      <c r="C38" s="18">
        <f t="shared" si="0"/>
        <v>45565</v>
      </c>
      <c r="D38" s="19" t="str">
        <f t="shared" si="1"/>
        <v>○</v>
      </c>
      <c r="E38" s="20" t="str">
        <f t="shared" si="2"/>
        <v/>
      </c>
      <c r="F38" s="20"/>
      <c r="G38" s="21"/>
      <c r="H38" s="21"/>
      <c r="I38" s="21"/>
      <c r="J38" s="21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 t="str">
        <f t="shared" si="6"/>
        <v/>
      </c>
    </row>
    <row r="39" spans="1:16" ht="21" customHeight="1" thickBot="1">
      <c r="B39" s="40" t="str">
        <f t="shared" si="7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1"/>
      <c r="H39" s="21"/>
      <c r="I39" s="21"/>
      <c r="J39" s="21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 t="str">
        <f t="shared" si="6"/>
        <v/>
      </c>
    </row>
    <row r="40" spans="1:16" ht="24.6" customHeight="1" thickBot="1">
      <c r="B40" s="31" t="s">
        <v>15</v>
      </c>
      <c r="C40" s="32"/>
      <c r="D40" s="86">
        <f>COUNTIF(D9:D39, "○")</f>
        <v>21</v>
      </c>
      <c r="E40" s="86">
        <f>COUNTIF(E9:E39, "○")</f>
        <v>9</v>
      </c>
      <c r="F40" s="86">
        <f>COUNTIF(F9:F39, "○")</f>
        <v>0</v>
      </c>
      <c r="G40" s="86">
        <f t="shared" ref="G40:J40" si="8">COUNTIF(G9:G39, "○")</f>
        <v>0</v>
      </c>
      <c r="H40" s="86">
        <f t="shared" si="8"/>
        <v>0</v>
      </c>
      <c r="I40" s="86">
        <f t="shared" si="8"/>
        <v>0</v>
      </c>
      <c r="J40" s="86">
        <f t="shared" si="8"/>
        <v>0</v>
      </c>
      <c r="K40" s="87">
        <f>COUNTA(K9:K39)</f>
        <v>1</v>
      </c>
      <c r="L40" s="33"/>
      <c r="M40" s="34"/>
      <c r="N40" s="35" t="str">
        <f>TEXT(SUM(N9:N39), "[h]:mm")</f>
        <v>8:05</v>
      </c>
      <c r="O40" s="35" t="str">
        <f>TEXT(SUM(O9:O39), "[h]:mm")</f>
        <v>0:05</v>
      </c>
      <c r="P40" s="36"/>
    </row>
    <row r="42" spans="1:16">
      <c r="A42" s="3" t="s">
        <v>16</v>
      </c>
    </row>
  </sheetData>
  <sheetProtection algorithmName="SHA-512" hashValue="3RvW1/aRQRIi6nDUiTgKQtAPoep+iLa+u+8NK5I/DCDlrSgWTSHP1bTs5qtfEImtp1VJV2xmEXMd9NJfrVaVDQ==" saltValue="O2OVZs0ASit3eHo4n0NYzg==" spinCount="100000" sheet="1" objects="1" scenarios="1"/>
  <mergeCells count="19">
    <mergeCell ref="R7:R8"/>
    <mergeCell ref="O7:O8"/>
    <mergeCell ref="P7:P8"/>
    <mergeCell ref="I7:I8"/>
    <mergeCell ref="J7:J8"/>
    <mergeCell ref="K7:K8"/>
    <mergeCell ref="L7:L8"/>
    <mergeCell ref="M7:M8"/>
    <mergeCell ref="N7:N8"/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</mergeCells>
  <phoneticPr fontId="3"/>
  <conditionalFormatting sqref="B9:C39">
    <cfRule type="expression" dxfId="25" priority="1">
      <formula>WEEKDAY(B9)=1</formula>
    </cfRule>
    <cfRule type="expression" dxfId="24" priority="2">
      <formula>WEEKDAY(B9)=7</formula>
    </cfRule>
  </conditionalFormatting>
  <dataValidations count="2">
    <dataValidation type="list" allowBlank="1" showInputMessage="1" sqref="P9:P39" xr:uid="{4052E65D-75B5-499A-9031-93AB505814FE}">
      <formula1>$R$9:$R$14</formula1>
    </dataValidation>
    <dataValidation type="list" allowBlank="1" showInputMessage="1" sqref="E2" xr:uid="{9883C7A3-F421-4E84-A0A7-498FB9A0EEDF}">
      <formula1>#REF!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93EE-C505-49EC-9F27-A0ECBDBF7D01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6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45809</v>
      </c>
      <c r="C9" s="18">
        <f t="shared" ref="C9:C39" si="0">B9</f>
        <v>45809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'出勤簿(5)'!R9</f>
        <v>1</v>
      </c>
    </row>
    <row r="10" spans="2:22" ht="21" customHeight="1">
      <c r="B10" s="28">
        <f t="shared" ref="B10:B39" si="6">IF(MONTH($B$9)=MONTH($B$9+ROW()-ROW($B$9)),$B$9+ROW()-ROW($B$9),"")</f>
        <v>45810</v>
      </c>
      <c r="C10" s="18">
        <f t="shared" si="0"/>
        <v>45810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83">
        <f>'出勤簿(5)'!R10</f>
        <v>2</v>
      </c>
    </row>
    <row r="11" spans="2:22" ht="21" customHeight="1">
      <c r="B11" s="29">
        <f t="shared" si="6"/>
        <v>45811</v>
      </c>
      <c r="C11" s="30">
        <f t="shared" si="0"/>
        <v>45811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83">
        <f>'出勤簿(5)'!R11</f>
        <v>3</v>
      </c>
    </row>
    <row r="12" spans="2:22" ht="21" customHeight="1">
      <c r="B12" s="28">
        <f t="shared" si="6"/>
        <v>45812</v>
      </c>
      <c r="C12" s="18">
        <f t="shared" si="0"/>
        <v>45812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83">
        <f>'出勤簿(5)'!R12</f>
        <v>4</v>
      </c>
    </row>
    <row r="13" spans="2:22" ht="21" customHeight="1">
      <c r="B13" s="28">
        <f t="shared" si="6"/>
        <v>45813</v>
      </c>
      <c r="C13" s="18">
        <f t="shared" si="0"/>
        <v>45813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83">
        <f>'出勤簿(5)'!R13</f>
        <v>5</v>
      </c>
    </row>
    <row r="14" spans="2:22" ht="21" customHeight="1" thickBot="1">
      <c r="B14" s="29">
        <f t="shared" si="6"/>
        <v>45814</v>
      </c>
      <c r="C14" s="30">
        <f t="shared" si="0"/>
        <v>45814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5">
        <f>'出勤簿(5)'!R14</f>
        <v>6</v>
      </c>
    </row>
    <row r="15" spans="2:22" ht="21" customHeight="1">
      <c r="B15" s="28">
        <f t="shared" si="6"/>
        <v>45815</v>
      </c>
      <c r="C15" s="18">
        <f t="shared" si="0"/>
        <v>45815</v>
      </c>
      <c r="D15" s="19" t="str">
        <f t="shared" si="1"/>
        <v/>
      </c>
      <c r="E15" s="20" t="str">
        <f t="shared" si="2"/>
        <v>○</v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45816</v>
      </c>
      <c r="C16" s="18">
        <f t="shared" si="0"/>
        <v>45816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45817</v>
      </c>
      <c r="C17" s="18">
        <f t="shared" si="0"/>
        <v>45817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45818</v>
      </c>
      <c r="C18" s="18">
        <f t="shared" si="0"/>
        <v>45818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45819</v>
      </c>
      <c r="C19" s="18">
        <f t="shared" si="0"/>
        <v>45819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45820</v>
      </c>
      <c r="C20" s="18">
        <f t="shared" si="0"/>
        <v>45820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45821</v>
      </c>
      <c r="C21" s="18">
        <f t="shared" si="0"/>
        <v>45821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45822</v>
      </c>
      <c r="C22" s="18">
        <f t="shared" si="0"/>
        <v>45822</v>
      </c>
      <c r="D22" s="19" t="str">
        <f t="shared" si="1"/>
        <v/>
      </c>
      <c r="E22" s="20" t="str">
        <f t="shared" si="2"/>
        <v>○</v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45823</v>
      </c>
      <c r="C23" s="18">
        <f t="shared" si="0"/>
        <v>45823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45824</v>
      </c>
      <c r="C24" s="18">
        <f t="shared" si="0"/>
        <v>45824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45825</v>
      </c>
      <c r="C25" s="18">
        <f t="shared" si="0"/>
        <v>45825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45826</v>
      </c>
      <c r="C26" s="18">
        <f t="shared" si="0"/>
        <v>45826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45827</v>
      </c>
      <c r="C27" s="18">
        <f t="shared" si="0"/>
        <v>45827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45828</v>
      </c>
      <c r="C28" s="18">
        <f t="shared" si="0"/>
        <v>45828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45829</v>
      </c>
      <c r="C29" s="18">
        <f t="shared" si="0"/>
        <v>45829</v>
      </c>
      <c r="D29" s="19" t="str">
        <f t="shared" si="1"/>
        <v/>
      </c>
      <c r="E29" s="20" t="str">
        <f t="shared" si="2"/>
        <v>○</v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45830</v>
      </c>
      <c r="C30" s="18">
        <f t="shared" si="0"/>
        <v>45830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45831</v>
      </c>
      <c r="C31" s="18">
        <f t="shared" si="0"/>
        <v>45831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45832</v>
      </c>
      <c r="C32" s="18">
        <f t="shared" si="0"/>
        <v>45832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45833</v>
      </c>
      <c r="C33" s="18">
        <f t="shared" si="0"/>
        <v>45833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45834</v>
      </c>
      <c r="C34" s="18">
        <f t="shared" si="0"/>
        <v>45834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45835</v>
      </c>
      <c r="C35" s="18">
        <f t="shared" si="0"/>
        <v>45835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45836</v>
      </c>
      <c r="C36" s="18">
        <f t="shared" si="0"/>
        <v>45836</v>
      </c>
      <c r="D36" s="19" t="str">
        <f t="shared" si="1"/>
        <v/>
      </c>
      <c r="E36" s="20" t="str">
        <f t="shared" si="2"/>
        <v>○</v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45837</v>
      </c>
      <c r="C37" s="18">
        <f t="shared" si="0"/>
        <v>45837</v>
      </c>
      <c r="D37" s="19" t="str">
        <f t="shared" si="1"/>
        <v/>
      </c>
      <c r="E37" s="20" t="str">
        <f t="shared" si="2"/>
        <v>○</v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45838</v>
      </c>
      <c r="C38" s="18">
        <f t="shared" si="0"/>
        <v>45838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21</v>
      </c>
      <c r="E40" s="86">
        <f t="shared" si="7"/>
        <v>9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mQpdNANhqjv4jsb0GPS2ypPiLx1XA7nVnsw6L8J7MTQ0nNb2nLafSW/dqqy63PPtOkv8WJlyiEZjL/txIRDfOQ==" saltValue="H6KQCUOGsAXWA5e6I2OptA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3" priority="1">
      <formula>WEEKDAY(B9)=1</formula>
    </cfRule>
    <cfRule type="expression" dxfId="12" priority="2">
      <formula>WEEKDAY(B9)=7</formula>
    </cfRule>
  </conditionalFormatting>
  <dataValidations count="1">
    <dataValidation type="list" allowBlank="1" showInputMessage="1" sqref="P9:P39" xr:uid="{2B9B3F9D-0248-4BDC-867B-CAB2370E3D6F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704D8A15-7BE6-4173-AB26-9A81F927BD0C}">
          <x14:formula1>
            <xm:f>プルダウン!$A$1</xm:f>
          </x14:formula1>
          <xm:sqref>F9:J39</xm:sqref>
        </x14:dataValidation>
        <x14:dataValidation type="list" allowBlank="1" showInputMessage="1" xr:uid="{74BFBA72-E090-4796-B94C-71A9CBE77F47}">
          <x14:formula1>
            <xm:f>プルダウン!$C$1:$C$12</xm:f>
          </x14:formula1>
          <xm:sqref>E2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81FF2-CCCE-475F-9536-D1383FFF1547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7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45839</v>
      </c>
      <c r="C9" s="18">
        <f t="shared" ref="C9:C39" si="0">B9</f>
        <v>45839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'出勤簿(6)'!R9</f>
        <v>1</v>
      </c>
    </row>
    <row r="10" spans="2:22" ht="21" customHeight="1">
      <c r="B10" s="28">
        <f t="shared" ref="B10:B39" si="6">IF(MONTH($B$9)=MONTH($B$9+ROW()-ROW($B$9)),$B$9+ROW()-ROW($B$9),"")</f>
        <v>45840</v>
      </c>
      <c r="C10" s="18">
        <f t="shared" si="0"/>
        <v>45840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83">
        <f>'出勤簿(6)'!R10</f>
        <v>2</v>
      </c>
    </row>
    <row r="11" spans="2:22" ht="21" customHeight="1">
      <c r="B11" s="29">
        <f t="shared" si="6"/>
        <v>45841</v>
      </c>
      <c r="C11" s="30">
        <f t="shared" si="0"/>
        <v>45841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83">
        <f>'出勤簿(6)'!R11</f>
        <v>3</v>
      </c>
    </row>
    <row r="12" spans="2:22" ht="21" customHeight="1">
      <c r="B12" s="28">
        <f t="shared" si="6"/>
        <v>45842</v>
      </c>
      <c r="C12" s="18">
        <f t="shared" si="0"/>
        <v>45842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83">
        <f>'出勤簿(6)'!R12</f>
        <v>4</v>
      </c>
    </row>
    <row r="13" spans="2:22" ht="21" customHeight="1">
      <c r="B13" s="28">
        <f t="shared" si="6"/>
        <v>45843</v>
      </c>
      <c r="C13" s="18">
        <f t="shared" si="0"/>
        <v>45843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83">
        <f>'出勤簿(6)'!R13</f>
        <v>5</v>
      </c>
    </row>
    <row r="14" spans="2:22" ht="21" customHeight="1" thickBot="1">
      <c r="B14" s="29">
        <f t="shared" si="6"/>
        <v>45844</v>
      </c>
      <c r="C14" s="30">
        <f t="shared" si="0"/>
        <v>45844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5">
        <f>'出勤簿(6)'!R14</f>
        <v>6</v>
      </c>
    </row>
    <row r="15" spans="2:22" ht="21" customHeight="1">
      <c r="B15" s="28">
        <f t="shared" si="6"/>
        <v>45845</v>
      </c>
      <c r="C15" s="18">
        <f t="shared" si="0"/>
        <v>45845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45846</v>
      </c>
      <c r="C16" s="18">
        <f t="shared" si="0"/>
        <v>45846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45847</v>
      </c>
      <c r="C17" s="18">
        <f t="shared" si="0"/>
        <v>45847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45848</v>
      </c>
      <c r="C18" s="18">
        <f t="shared" si="0"/>
        <v>45848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45849</v>
      </c>
      <c r="C19" s="18">
        <f t="shared" si="0"/>
        <v>45849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45850</v>
      </c>
      <c r="C20" s="18">
        <f t="shared" si="0"/>
        <v>45850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45851</v>
      </c>
      <c r="C21" s="18">
        <f t="shared" si="0"/>
        <v>45851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45852</v>
      </c>
      <c r="C22" s="18">
        <f t="shared" si="0"/>
        <v>45852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45853</v>
      </c>
      <c r="C23" s="18">
        <f t="shared" si="0"/>
        <v>45853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45854</v>
      </c>
      <c r="C24" s="18">
        <f t="shared" si="0"/>
        <v>45854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45855</v>
      </c>
      <c r="C25" s="18">
        <f t="shared" si="0"/>
        <v>45855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45856</v>
      </c>
      <c r="C26" s="18">
        <f t="shared" si="0"/>
        <v>45856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45857</v>
      </c>
      <c r="C27" s="18">
        <f t="shared" si="0"/>
        <v>45857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45858</v>
      </c>
      <c r="C28" s="18">
        <f t="shared" si="0"/>
        <v>45858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45859</v>
      </c>
      <c r="C29" s="18">
        <f t="shared" si="0"/>
        <v>45859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45860</v>
      </c>
      <c r="C30" s="18">
        <f t="shared" si="0"/>
        <v>45860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45861</v>
      </c>
      <c r="C31" s="18">
        <f t="shared" si="0"/>
        <v>45861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45862</v>
      </c>
      <c r="C32" s="18">
        <f t="shared" si="0"/>
        <v>45862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45863</v>
      </c>
      <c r="C33" s="18">
        <f t="shared" si="0"/>
        <v>45863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45864</v>
      </c>
      <c r="C34" s="18">
        <f t="shared" si="0"/>
        <v>45864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45865</v>
      </c>
      <c r="C35" s="18">
        <f t="shared" si="0"/>
        <v>45865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45866</v>
      </c>
      <c r="C36" s="18">
        <f t="shared" si="0"/>
        <v>45866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45867</v>
      </c>
      <c r="C37" s="18">
        <f t="shared" si="0"/>
        <v>45867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45868</v>
      </c>
      <c r="C38" s="18">
        <f t="shared" si="0"/>
        <v>45868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45869</v>
      </c>
      <c r="C39" s="18">
        <f t="shared" si="0"/>
        <v>45869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23</v>
      </c>
      <c r="E40" s="86">
        <f t="shared" si="7"/>
        <v>8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T8z+IGUPJTg/N0stlTxCtTf06RZdkSnBomYR7GE5OOQMQohy08yFgc1XFjSHJ/NeeeDrILulHCRsmw9CQaogMQ==" saltValue="2hPV9gdnBtRcUjTxMNpdT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1" priority="1">
      <formula>WEEKDAY(B9)=1</formula>
    </cfRule>
    <cfRule type="expression" dxfId="10" priority="2">
      <formula>WEEKDAY(B9)=7</formula>
    </cfRule>
  </conditionalFormatting>
  <dataValidations count="1">
    <dataValidation type="list" allowBlank="1" showInputMessage="1" sqref="P9:P39" xr:uid="{45907A6D-2877-4714-8DB4-816B645103D2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DD91B775-40E4-4F29-B30E-9D2EBE449D97}">
          <x14:formula1>
            <xm:f>プルダウン!$A$1</xm:f>
          </x14:formula1>
          <xm:sqref>F9:J39</xm:sqref>
        </x14:dataValidation>
        <x14:dataValidation type="list" allowBlank="1" showInputMessage="1" xr:uid="{00666CA0-B042-4563-8F82-2D47FC708B8E}">
          <x14:formula1>
            <xm:f>プルダウン!$C$1:$C$12</xm:f>
          </x14:formula1>
          <xm:sqref>E2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5F1F-1438-4406-919E-CBE896CC9229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8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45870</v>
      </c>
      <c r="C9" s="18">
        <f t="shared" ref="C9:C39" si="0">B9</f>
        <v>45870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'出勤簿(7)'!R9</f>
        <v>1</v>
      </c>
    </row>
    <row r="10" spans="2:22" ht="21" customHeight="1">
      <c r="B10" s="28">
        <f t="shared" ref="B10:B39" si="6">IF(MONTH($B$9)=MONTH($B$9+ROW()-ROW($B$9)),$B$9+ROW()-ROW($B$9),"")</f>
        <v>45871</v>
      </c>
      <c r="C10" s="18">
        <f t="shared" si="0"/>
        <v>45871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83">
        <f>'出勤簿(7)'!R10</f>
        <v>2</v>
      </c>
    </row>
    <row r="11" spans="2:22" ht="21" customHeight="1">
      <c r="B11" s="29">
        <f t="shared" si="6"/>
        <v>45872</v>
      </c>
      <c r="C11" s="30">
        <f t="shared" si="0"/>
        <v>45872</v>
      </c>
      <c r="D11" s="19" t="str">
        <f t="shared" si="1"/>
        <v/>
      </c>
      <c r="E11" s="20" t="str">
        <f t="shared" si="2"/>
        <v>○</v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83">
        <f>'出勤簿(7)'!R11</f>
        <v>3</v>
      </c>
    </row>
    <row r="12" spans="2:22" ht="21" customHeight="1">
      <c r="B12" s="28">
        <f t="shared" si="6"/>
        <v>45873</v>
      </c>
      <c r="C12" s="18">
        <f t="shared" si="0"/>
        <v>45873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83">
        <f>'出勤簿(7)'!R12</f>
        <v>4</v>
      </c>
    </row>
    <row r="13" spans="2:22" ht="21" customHeight="1">
      <c r="B13" s="28">
        <f t="shared" si="6"/>
        <v>45874</v>
      </c>
      <c r="C13" s="18">
        <f t="shared" si="0"/>
        <v>45874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83">
        <f>'出勤簿(7)'!R13</f>
        <v>5</v>
      </c>
    </row>
    <row r="14" spans="2:22" ht="21" customHeight="1" thickBot="1">
      <c r="B14" s="29">
        <f t="shared" si="6"/>
        <v>45875</v>
      </c>
      <c r="C14" s="30">
        <f t="shared" si="0"/>
        <v>45875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5">
        <f>'出勤簿(7)'!R14</f>
        <v>6</v>
      </c>
    </row>
    <row r="15" spans="2:22" ht="21" customHeight="1">
      <c r="B15" s="28">
        <f t="shared" si="6"/>
        <v>45876</v>
      </c>
      <c r="C15" s="18">
        <f t="shared" si="0"/>
        <v>45876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45877</v>
      </c>
      <c r="C16" s="18">
        <f t="shared" si="0"/>
        <v>45877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45878</v>
      </c>
      <c r="C17" s="18">
        <f t="shared" si="0"/>
        <v>45878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45879</v>
      </c>
      <c r="C18" s="18">
        <f t="shared" si="0"/>
        <v>45879</v>
      </c>
      <c r="D18" s="19" t="str">
        <f t="shared" si="1"/>
        <v/>
      </c>
      <c r="E18" s="20" t="str">
        <f t="shared" si="2"/>
        <v>○</v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45880</v>
      </c>
      <c r="C19" s="18">
        <f t="shared" si="0"/>
        <v>45880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45881</v>
      </c>
      <c r="C20" s="18">
        <f t="shared" si="0"/>
        <v>45881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45882</v>
      </c>
      <c r="C21" s="18">
        <f t="shared" si="0"/>
        <v>45882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45883</v>
      </c>
      <c r="C22" s="18">
        <f t="shared" si="0"/>
        <v>45883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45884</v>
      </c>
      <c r="C23" s="18">
        <f t="shared" si="0"/>
        <v>45884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45885</v>
      </c>
      <c r="C24" s="18">
        <f t="shared" si="0"/>
        <v>45885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45886</v>
      </c>
      <c r="C25" s="18">
        <f t="shared" si="0"/>
        <v>45886</v>
      </c>
      <c r="D25" s="19" t="str">
        <f t="shared" si="1"/>
        <v/>
      </c>
      <c r="E25" s="20" t="str">
        <f t="shared" si="2"/>
        <v>○</v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45887</v>
      </c>
      <c r="C26" s="18">
        <f t="shared" si="0"/>
        <v>45887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45888</v>
      </c>
      <c r="C27" s="18">
        <f t="shared" si="0"/>
        <v>45888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45889</v>
      </c>
      <c r="C28" s="18">
        <f t="shared" si="0"/>
        <v>45889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45890</v>
      </c>
      <c r="C29" s="18">
        <f t="shared" si="0"/>
        <v>45890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45891</v>
      </c>
      <c r="C30" s="18">
        <f t="shared" si="0"/>
        <v>45891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45892</v>
      </c>
      <c r="C31" s="18">
        <f t="shared" si="0"/>
        <v>45892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45893</v>
      </c>
      <c r="C32" s="18">
        <f t="shared" si="0"/>
        <v>45893</v>
      </c>
      <c r="D32" s="19" t="str">
        <f t="shared" si="1"/>
        <v/>
      </c>
      <c r="E32" s="20" t="str">
        <f t="shared" si="2"/>
        <v>○</v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45894</v>
      </c>
      <c r="C33" s="18">
        <f t="shared" si="0"/>
        <v>45894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45895</v>
      </c>
      <c r="C34" s="18">
        <f t="shared" si="0"/>
        <v>45895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45896</v>
      </c>
      <c r="C35" s="18">
        <f t="shared" si="0"/>
        <v>45896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45897</v>
      </c>
      <c r="C36" s="18">
        <f t="shared" si="0"/>
        <v>45897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45898</v>
      </c>
      <c r="C37" s="18">
        <f t="shared" si="0"/>
        <v>45898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45899</v>
      </c>
      <c r="C38" s="18">
        <f t="shared" si="0"/>
        <v>45899</v>
      </c>
      <c r="D38" s="19" t="str">
        <f t="shared" si="1"/>
        <v/>
      </c>
      <c r="E38" s="20" t="str">
        <f t="shared" si="2"/>
        <v>○</v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45900</v>
      </c>
      <c r="C39" s="18">
        <f t="shared" si="0"/>
        <v>45900</v>
      </c>
      <c r="D39" s="19" t="str">
        <f t="shared" si="1"/>
        <v/>
      </c>
      <c r="E39" s="20" t="str">
        <f t="shared" si="2"/>
        <v>○</v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21</v>
      </c>
      <c r="E40" s="86">
        <f t="shared" si="7"/>
        <v>10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0xocd3h5t1plTie+bKmV+7dn0JFmWTEcLYfsVm48V64uwlEYZLeWMsJQ+aN3KO2ZLJPUnYa3yJfdtIy243odsw==" saltValue="ocrMqv/62VuxJpwmnQgao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9" priority="1">
      <formula>WEEKDAY(B9)=1</formula>
    </cfRule>
    <cfRule type="expression" dxfId="8" priority="2">
      <formula>WEEKDAY(B9)=7</formula>
    </cfRule>
  </conditionalFormatting>
  <dataValidations count="1">
    <dataValidation type="list" allowBlank="1" showInputMessage="1" sqref="P9:P39" xr:uid="{EA499CEC-EF71-4784-B300-77C40FCEF135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81B4A0FE-B5EE-4A5B-ABEB-428BCD1E0FA7}">
          <x14:formula1>
            <xm:f>プルダウン!$A$1</xm:f>
          </x14:formula1>
          <xm:sqref>F9:J39</xm:sqref>
        </x14:dataValidation>
        <x14:dataValidation type="list" allowBlank="1" showInputMessage="1" xr:uid="{82C67B45-FF73-45CA-92E1-F9A6818A6B21}">
          <x14:formula1>
            <xm:f>プルダウン!$C$1:$C$12</xm:f>
          </x14:formula1>
          <xm:sqref>E2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6A76-678B-4EA8-BAED-4B4277486A17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9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45901</v>
      </c>
      <c r="C9" s="18">
        <f t="shared" ref="C9:C39" si="0">B9</f>
        <v>45901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'出勤簿(8)'!R9</f>
        <v>1</v>
      </c>
    </row>
    <row r="10" spans="2:22" ht="21" customHeight="1">
      <c r="B10" s="28">
        <f t="shared" ref="B10:B39" si="6">IF(MONTH($B$9)=MONTH($B$9+ROW()-ROW($B$9)),$B$9+ROW()-ROW($B$9),"")</f>
        <v>45902</v>
      </c>
      <c r="C10" s="18">
        <f t="shared" si="0"/>
        <v>45902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83">
        <f>'出勤簿(8)'!R10</f>
        <v>2</v>
      </c>
    </row>
    <row r="11" spans="2:22" ht="21" customHeight="1">
      <c r="B11" s="29">
        <f t="shared" si="6"/>
        <v>45903</v>
      </c>
      <c r="C11" s="30">
        <f t="shared" si="0"/>
        <v>45903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83">
        <f>'出勤簿(8)'!R11</f>
        <v>3</v>
      </c>
    </row>
    <row r="12" spans="2:22" ht="21" customHeight="1">
      <c r="B12" s="28">
        <f t="shared" si="6"/>
        <v>45904</v>
      </c>
      <c r="C12" s="18">
        <f t="shared" si="0"/>
        <v>45904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83">
        <f>'出勤簿(8)'!R12</f>
        <v>4</v>
      </c>
    </row>
    <row r="13" spans="2:22" ht="21" customHeight="1">
      <c r="B13" s="28">
        <f t="shared" si="6"/>
        <v>45905</v>
      </c>
      <c r="C13" s="18">
        <f t="shared" si="0"/>
        <v>45905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83">
        <f>'出勤簿(8)'!R13</f>
        <v>5</v>
      </c>
    </row>
    <row r="14" spans="2:22" ht="21" customHeight="1" thickBot="1">
      <c r="B14" s="29">
        <f t="shared" si="6"/>
        <v>45906</v>
      </c>
      <c r="C14" s="30">
        <f t="shared" si="0"/>
        <v>45906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5">
        <f>'出勤簿(8)'!R14</f>
        <v>6</v>
      </c>
    </row>
    <row r="15" spans="2:22" ht="21" customHeight="1">
      <c r="B15" s="28">
        <f t="shared" si="6"/>
        <v>45907</v>
      </c>
      <c r="C15" s="18">
        <f t="shared" si="0"/>
        <v>45907</v>
      </c>
      <c r="D15" s="19" t="str">
        <f t="shared" si="1"/>
        <v/>
      </c>
      <c r="E15" s="20" t="str">
        <f t="shared" si="2"/>
        <v>○</v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45908</v>
      </c>
      <c r="C16" s="18">
        <f t="shared" si="0"/>
        <v>45908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45909</v>
      </c>
      <c r="C17" s="18">
        <f t="shared" si="0"/>
        <v>45909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45910</v>
      </c>
      <c r="C18" s="18">
        <f t="shared" si="0"/>
        <v>45910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45911</v>
      </c>
      <c r="C19" s="18">
        <f t="shared" si="0"/>
        <v>45911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45912</v>
      </c>
      <c r="C20" s="18">
        <f t="shared" si="0"/>
        <v>45912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45913</v>
      </c>
      <c r="C21" s="18">
        <f t="shared" si="0"/>
        <v>45913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45914</v>
      </c>
      <c r="C22" s="18">
        <f t="shared" si="0"/>
        <v>45914</v>
      </c>
      <c r="D22" s="19" t="str">
        <f t="shared" si="1"/>
        <v/>
      </c>
      <c r="E22" s="20" t="str">
        <f t="shared" si="2"/>
        <v>○</v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45915</v>
      </c>
      <c r="C23" s="18">
        <f t="shared" si="0"/>
        <v>45915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45916</v>
      </c>
      <c r="C24" s="18">
        <f t="shared" si="0"/>
        <v>45916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45917</v>
      </c>
      <c r="C25" s="18">
        <f t="shared" si="0"/>
        <v>45917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45918</v>
      </c>
      <c r="C26" s="18">
        <f t="shared" si="0"/>
        <v>45918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45919</v>
      </c>
      <c r="C27" s="18">
        <f t="shared" si="0"/>
        <v>45919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45920</v>
      </c>
      <c r="C28" s="18">
        <f t="shared" si="0"/>
        <v>45920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45921</v>
      </c>
      <c r="C29" s="18">
        <f t="shared" si="0"/>
        <v>45921</v>
      </c>
      <c r="D29" s="19" t="str">
        <f t="shared" si="1"/>
        <v/>
      </c>
      <c r="E29" s="20" t="str">
        <f t="shared" si="2"/>
        <v>○</v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45922</v>
      </c>
      <c r="C30" s="18">
        <f t="shared" si="0"/>
        <v>45922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45923</v>
      </c>
      <c r="C31" s="18">
        <f t="shared" si="0"/>
        <v>45923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45924</v>
      </c>
      <c r="C32" s="18">
        <f t="shared" si="0"/>
        <v>45924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45925</v>
      </c>
      <c r="C33" s="18">
        <f t="shared" si="0"/>
        <v>45925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45926</v>
      </c>
      <c r="C34" s="18">
        <f t="shared" si="0"/>
        <v>45926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45927</v>
      </c>
      <c r="C35" s="18">
        <f t="shared" si="0"/>
        <v>45927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45928</v>
      </c>
      <c r="C36" s="18">
        <f t="shared" si="0"/>
        <v>45928</v>
      </c>
      <c r="D36" s="19" t="str">
        <f t="shared" si="1"/>
        <v/>
      </c>
      <c r="E36" s="20" t="str">
        <f t="shared" si="2"/>
        <v>○</v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45929</v>
      </c>
      <c r="C37" s="18">
        <f t="shared" si="0"/>
        <v>45929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45930</v>
      </c>
      <c r="C38" s="18">
        <f t="shared" si="0"/>
        <v>45930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22</v>
      </c>
      <c r="E40" s="86">
        <f t="shared" si="7"/>
        <v>8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KaUvq33orRFd3FsLormV9lXMBRcN9y2DtA59lWi1PMIHlsqykx0ZAhSO1NKFIdJ5E/uqVeaZZzanIHboYwFCGg==" saltValue="BZe4/yJF2IctfN9Ata+chg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7" priority="1">
      <formula>WEEKDAY(B9)=1</formula>
    </cfRule>
    <cfRule type="expression" dxfId="6" priority="2">
      <formula>WEEKDAY(B9)=7</formula>
    </cfRule>
  </conditionalFormatting>
  <dataValidations count="1">
    <dataValidation type="list" allowBlank="1" showInputMessage="1" sqref="P9:P39" xr:uid="{48F7C1C0-AA30-40FF-B5F1-052F23C9CDA6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112A9EF8-0590-4B88-8C64-F2911E2E1566}">
          <x14:formula1>
            <xm:f>プルダウン!$A$1</xm:f>
          </x14:formula1>
          <xm:sqref>F9:J39</xm:sqref>
        </x14:dataValidation>
        <x14:dataValidation type="list" allowBlank="1" showInputMessage="1" xr:uid="{A788B36D-D351-46AE-829E-37B3A3525F89}">
          <x14:formula1>
            <xm:f>プルダウン!$C$1:$C$12</xm:f>
          </x14:formula1>
          <xm:sqref>E2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DD0C-ACB7-4E5C-8119-256921BF0E04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10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45931</v>
      </c>
      <c r="C9" s="18">
        <f t="shared" ref="C9:C39" si="0">B9</f>
        <v>45931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'出勤簿(9)'!R9</f>
        <v>1</v>
      </c>
    </row>
    <row r="10" spans="2:22" ht="21" customHeight="1">
      <c r="B10" s="28">
        <f t="shared" ref="B10:B39" si="6">IF(MONTH($B$9)=MONTH($B$9+ROW()-ROW($B$9)),$B$9+ROW()-ROW($B$9),"")</f>
        <v>45932</v>
      </c>
      <c r="C10" s="18">
        <f t="shared" si="0"/>
        <v>45932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83">
        <f>'出勤簿(9)'!R10</f>
        <v>2</v>
      </c>
    </row>
    <row r="11" spans="2:22" ht="21" customHeight="1">
      <c r="B11" s="29">
        <f t="shared" si="6"/>
        <v>45933</v>
      </c>
      <c r="C11" s="30">
        <f t="shared" si="0"/>
        <v>45933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83">
        <f>'出勤簿(9)'!R11</f>
        <v>3</v>
      </c>
    </row>
    <row r="12" spans="2:22" ht="21" customHeight="1">
      <c r="B12" s="28">
        <f t="shared" si="6"/>
        <v>45934</v>
      </c>
      <c r="C12" s="18">
        <f t="shared" si="0"/>
        <v>45934</v>
      </c>
      <c r="D12" s="19" t="str">
        <f t="shared" si="1"/>
        <v/>
      </c>
      <c r="E12" s="20" t="str">
        <f t="shared" si="2"/>
        <v>○</v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83">
        <f>'出勤簿(9)'!R12</f>
        <v>4</v>
      </c>
    </row>
    <row r="13" spans="2:22" ht="21" customHeight="1">
      <c r="B13" s="28">
        <f t="shared" si="6"/>
        <v>45935</v>
      </c>
      <c r="C13" s="18">
        <f t="shared" si="0"/>
        <v>45935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83">
        <f>'出勤簿(9)'!R13</f>
        <v>5</v>
      </c>
    </row>
    <row r="14" spans="2:22" ht="21" customHeight="1" thickBot="1">
      <c r="B14" s="29">
        <f t="shared" si="6"/>
        <v>45936</v>
      </c>
      <c r="C14" s="30">
        <f t="shared" si="0"/>
        <v>45936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5">
        <f>'出勤簿(9)'!R14</f>
        <v>6</v>
      </c>
    </row>
    <row r="15" spans="2:22" ht="21" customHeight="1">
      <c r="B15" s="28">
        <f t="shared" si="6"/>
        <v>45937</v>
      </c>
      <c r="C15" s="18">
        <f t="shared" si="0"/>
        <v>45937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45938</v>
      </c>
      <c r="C16" s="18">
        <f t="shared" si="0"/>
        <v>45938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45939</v>
      </c>
      <c r="C17" s="18">
        <f t="shared" si="0"/>
        <v>45939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45940</v>
      </c>
      <c r="C18" s="18">
        <f t="shared" si="0"/>
        <v>45940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45941</v>
      </c>
      <c r="C19" s="18">
        <f t="shared" si="0"/>
        <v>45941</v>
      </c>
      <c r="D19" s="19" t="str">
        <f t="shared" si="1"/>
        <v/>
      </c>
      <c r="E19" s="20" t="str">
        <f t="shared" si="2"/>
        <v>○</v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45942</v>
      </c>
      <c r="C20" s="18">
        <f t="shared" si="0"/>
        <v>45942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45943</v>
      </c>
      <c r="C21" s="18">
        <f t="shared" si="0"/>
        <v>45943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45944</v>
      </c>
      <c r="C22" s="18">
        <f t="shared" si="0"/>
        <v>45944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45945</v>
      </c>
      <c r="C23" s="18">
        <f t="shared" si="0"/>
        <v>45945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45946</v>
      </c>
      <c r="C24" s="18">
        <f t="shared" si="0"/>
        <v>45946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45947</v>
      </c>
      <c r="C25" s="18">
        <f t="shared" si="0"/>
        <v>45947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45948</v>
      </c>
      <c r="C26" s="18">
        <f t="shared" si="0"/>
        <v>45948</v>
      </c>
      <c r="D26" s="19" t="str">
        <f t="shared" si="1"/>
        <v/>
      </c>
      <c r="E26" s="20" t="str">
        <f t="shared" si="2"/>
        <v>○</v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45949</v>
      </c>
      <c r="C27" s="18">
        <f t="shared" si="0"/>
        <v>45949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45950</v>
      </c>
      <c r="C28" s="18">
        <f t="shared" si="0"/>
        <v>45950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45951</v>
      </c>
      <c r="C29" s="18">
        <f t="shared" si="0"/>
        <v>45951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45952</v>
      </c>
      <c r="C30" s="18">
        <f t="shared" si="0"/>
        <v>45952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45953</v>
      </c>
      <c r="C31" s="18">
        <f t="shared" si="0"/>
        <v>45953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45954</v>
      </c>
      <c r="C32" s="18">
        <f t="shared" si="0"/>
        <v>45954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45955</v>
      </c>
      <c r="C33" s="18">
        <f t="shared" si="0"/>
        <v>45955</v>
      </c>
      <c r="D33" s="19" t="str">
        <f t="shared" si="1"/>
        <v/>
      </c>
      <c r="E33" s="20" t="str">
        <f t="shared" si="2"/>
        <v>○</v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45956</v>
      </c>
      <c r="C34" s="18">
        <f t="shared" si="0"/>
        <v>45956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45957</v>
      </c>
      <c r="C35" s="18">
        <f t="shared" si="0"/>
        <v>45957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45958</v>
      </c>
      <c r="C36" s="18">
        <f t="shared" si="0"/>
        <v>45958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45959</v>
      </c>
      <c r="C37" s="18">
        <f t="shared" si="0"/>
        <v>45959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45960</v>
      </c>
      <c r="C38" s="18">
        <f t="shared" si="0"/>
        <v>45960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45961</v>
      </c>
      <c r="C39" s="18">
        <f t="shared" si="0"/>
        <v>45961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23</v>
      </c>
      <c r="E40" s="86">
        <f t="shared" si="7"/>
        <v>8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TivtDXi/lUwiRv7y6Mwnwz2G3oOCkfuXuZU/jRNuCF/Q4z8cGzuMvWmv0Gf6V1va4975LIX5fxVavnEXYP2LkA==" saltValue="dUGJpDtZ+SJRSnauM2fTz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5" priority="1">
      <formula>WEEKDAY(B9)=1</formula>
    </cfRule>
    <cfRule type="expression" dxfId="4" priority="2">
      <formula>WEEKDAY(B9)=7</formula>
    </cfRule>
  </conditionalFormatting>
  <dataValidations count="1">
    <dataValidation type="list" allowBlank="1" showInputMessage="1" sqref="P9:P39" xr:uid="{86203090-FB2B-4E38-B682-1BA0DEA6BE8D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E7492AE1-08BD-447B-9A20-E38A23D313F8}">
          <x14:formula1>
            <xm:f>プルダウン!$A$1</xm:f>
          </x14:formula1>
          <xm:sqref>F9:J39</xm:sqref>
        </x14:dataValidation>
        <x14:dataValidation type="list" allowBlank="1" showInputMessage="1" xr:uid="{D969B41B-669E-4E1A-BC30-41856A26C395}">
          <x14:formula1>
            <xm:f>プルダウン!$C$1:$C$12</xm:f>
          </x14:formula1>
          <xm:sqref>E2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777A-0202-4ABE-AAC5-77EBE6EDC23F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11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45962</v>
      </c>
      <c r="C9" s="18">
        <f t="shared" ref="C9:C39" si="0">B9</f>
        <v>45962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'出勤簿(10)'!R9</f>
        <v>1</v>
      </c>
    </row>
    <row r="10" spans="2:22" ht="21" customHeight="1">
      <c r="B10" s="28">
        <f t="shared" ref="B10:B39" si="6">IF(MONTH($B$9)=MONTH($B$9+ROW()-ROW($B$9)),$B$9+ROW()-ROW($B$9),"")</f>
        <v>45963</v>
      </c>
      <c r="C10" s="18">
        <f t="shared" si="0"/>
        <v>45963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83">
        <f>'出勤簿(10)'!R10</f>
        <v>2</v>
      </c>
    </row>
    <row r="11" spans="2:22" ht="21" customHeight="1">
      <c r="B11" s="29">
        <f t="shared" si="6"/>
        <v>45964</v>
      </c>
      <c r="C11" s="30">
        <f t="shared" si="0"/>
        <v>45964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83">
        <f>'出勤簿(10)'!R11</f>
        <v>3</v>
      </c>
    </row>
    <row r="12" spans="2:22" ht="21" customHeight="1">
      <c r="B12" s="28">
        <f t="shared" si="6"/>
        <v>45965</v>
      </c>
      <c r="C12" s="18">
        <f t="shared" si="0"/>
        <v>45965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83">
        <f>'出勤簿(10)'!R12</f>
        <v>4</v>
      </c>
    </row>
    <row r="13" spans="2:22" ht="21" customHeight="1">
      <c r="B13" s="28">
        <f t="shared" si="6"/>
        <v>45966</v>
      </c>
      <c r="C13" s="18">
        <f t="shared" si="0"/>
        <v>45966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83">
        <f>'出勤簿(10)'!R13</f>
        <v>5</v>
      </c>
    </row>
    <row r="14" spans="2:22" ht="21" customHeight="1" thickBot="1">
      <c r="B14" s="29">
        <f t="shared" si="6"/>
        <v>45967</v>
      </c>
      <c r="C14" s="30">
        <f t="shared" si="0"/>
        <v>45967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5">
        <f>'出勤簿(10)'!R14</f>
        <v>6</v>
      </c>
    </row>
    <row r="15" spans="2:22" ht="21" customHeight="1">
      <c r="B15" s="28">
        <f t="shared" si="6"/>
        <v>45968</v>
      </c>
      <c r="C15" s="18">
        <f t="shared" si="0"/>
        <v>45968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45969</v>
      </c>
      <c r="C16" s="18">
        <f t="shared" si="0"/>
        <v>45969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45970</v>
      </c>
      <c r="C17" s="18">
        <f t="shared" si="0"/>
        <v>45970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45971</v>
      </c>
      <c r="C18" s="18">
        <f t="shared" si="0"/>
        <v>45971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45972</v>
      </c>
      <c r="C19" s="18">
        <f t="shared" si="0"/>
        <v>45972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45973</v>
      </c>
      <c r="C20" s="18">
        <f t="shared" si="0"/>
        <v>45973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45974</v>
      </c>
      <c r="C21" s="18">
        <f t="shared" si="0"/>
        <v>45974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45975</v>
      </c>
      <c r="C22" s="18">
        <f t="shared" si="0"/>
        <v>45975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45976</v>
      </c>
      <c r="C23" s="18">
        <f t="shared" si="0"/>
        <v>45976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45977</v>
      </c>
      <c r="C24" s="18">
        <f t="shared" si="0"/>
        <v>45977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45978</v>
      </c>
      <c r="C25" s="18">
        <f t="shared" si="0"/>
        <v>45978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45979</v>
      </c>
      <c r="C26" s="18">
        <f t="shared" si="0"/>
        <v>45979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45980</v>
      </c>
      <c r="C27" s="18">
        <f t="shared" si="0"/>
        <v>45980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45981</v>
      </c>
      <c r="C28" s="18">
        <f t="shared" si="0"/>
        <v>45981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45982</v>
      </c>
      <c r="C29" s="18">
        <f t="shared" si="0"/>
        <v>45982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45983</v>
      </c>
      <c r="C30" s="18">
        <f t="shared" si="0"/>
        <v>45983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45984</v>
      </c>
      <c r="C31" s="18">
        <f t="shared" si="0"/>
        <v>45984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45985</v>
      </c>
      <c r="C32" s="18">
        <f t="shared" si="0"/>
        <v>45985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45986</v>
      </c>
      <c r="C33" s="18">
        <f t="shared" si="0"/>
        <v>45986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45987</v>
      </c>
      <c r="C34" s="18">
        <f t="shared" si="0"/>
        <v>45987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45988</v>
      </c>
      <c r="C35" s="18">
        <f t="shared" si="0"/>
        <v>45988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45989</v>
      </c>
      <c r="C36" s="18">
        <f t="shared" si="0"/>
        <v>45989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45990</v>
      </c>
      <c r="C37" s="18">
        <f t="shared" si="0"/>
        <v>45990</v>
      </c>
      <c r="D37" s="19" t="str">
        <f t="shared" si="1"/>
        <v/>
      </c>
      <c r="E37" s="20" t="str">
        <f t="shared" si="2"/>
        <v>○</v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45991</v>
      </c>
      <c r="C38" s="18">
        <f t="shared" si="0"/>
        <v>45991</v>
      </c>
      <c r="D38" s="19" t="str">
        <f t="shared" si="1"/>
        <v/>
      </c>
      <c r="E38" s="20" t="str">
        <f t="shared" si="2"/>
        <v>○</v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20</v>
      </c>
      <c r="E40" s="86">
        <f t="shared" si="7"/>
        <v>10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wnDu5pH3I/WpbVLAi0pmyrpVnlSKHSOsrMfH9kf4Q79SJlxFAycXLTF05eAQwApM6q2BIzQYEyAKrZ1ktoddbw==" saltValue="C1bIcmbVOfI0zKYZtQqqa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3" priority="1">
      <formula>WEEKDAY(B9)=1</formula>
    </cfRule>
    <cfRule type="expression" dxfId="2" priority="2">
      <formula>WEEKDAY(B9)=7</formula>
    </cfRule>
  </conditionalFormatting>
  <dataValidations count="1">
    <dataValidation type="list" allowBlank="1" showInputMessage="1" sqref="P9:P39" xr:uid="{FA21E11C-0788-4139-8746-20CC7E0BFE93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32A8B7F0-1B64-4F73-863B-5CA8479E19E8}">
          <x14:formula1>
            <xm:f>プルダウン!$A$1</xm:f>
          </x14:formula1>
          <xm:sqref>F9:J39</xm:sqref>
        </x14:dataValidation>
        <x14:dataValidation type="list" allowBlank="1" showInputMessage="1" xr:uid="{F614D1D2-5C17-4DFB-954F-E806B9FB28C8}">
          <x14:formula1>
            <xm:f>プルダウン!$C$1:$C$12</xm:f>
          </x14:formula1>
          <xm:sqref>E2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3BA5-AC44-4C62-B197-1347F4410D82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12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45992</v>
      </c>
      <c r="C9" s="18">
        <f t="shared" ref="C9:C39" si="0">B9</f>
        <v>45992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'出勤簿(11)'!R9</f>
        <v>1</v>
      </c>
    </row>
    <row r="10" spans="2:22" ht="21" customHeight="1">
      <c r="B10" s="28">
        <f t="shared" ref="B10:B39" si="6">IF(MONTH($B$9)=MONTH($B$9+ROW()-ROW($B$9)),$B$9+ROW()-ROW($B$9),"")</f>
        <v>45993</v>
      </c>
      <c r="C10" s="18">
        <f t="shared" si="0"/>
        <v>45993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83">
        <f>'出勤簿(11)'!R10</f>
        <v>2</v>
      </c>
    </row>
    <row r="11" spans="2:22" ht="21" customHeight="1">
      <c r="B11" s="29">
        <f t="shared" si="6"/>
        <v>45994</v>
      </c>
      <c r="C11" s="30">
        <f t="shared" si="0"/>
        <v>45994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83">
        <f>'出勤簿(11)'!R11</f>
        <v>3</v>
      </c>
    </row>
    <row r="12" spans="2:22" ht="21" customHeight="1">
      <c r="B12" s="28">
        <f t="shared" si="6"/>
        <v>45995</v>
      </c>
      <c r="C12" s="18">
        <f t="shared" si="0"/>
        <v>45995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83">
        <f>'出勤簿(11)'!R12</f>
        <v>4</v>
      </c>
    </row>
    <row r="13" spans="2:22" ht="21" customHeight="1">
      <c r="B13" s="28">
        <f t="shared" si="6"/>
        <v>45996</v>
      </c>
      <c r="C13" s="18">
        <f t="shared" si="0"/>
        <v>45996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83">
        <f>'出勤簿(11)'!R13</f>
        <v>5</v>
      </c>
    </row>
    <row r="14" spans="2:22" ht="21" customHeight="1" thickBot="1">
      <c r="B14" s="29">
        <f t="shared" si="6"/>
        <v>45997</v>
      </c>
      <c r="C14" s="30">
        <f t="shared" si="0"/>
        <v>45997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5">
        <f>'出勤簿(11)'!R14</f>
        <v>6</v>
      </c>
    </row>
    <row r="15" spans="2:22" ht="21" customHeight="1">
      <c r="B15" s="28">
        <f t="shared" si="6"/>
        <v>45998</v>
      </c>
      <c r="C15" s="18">
        <f t="shared" si="0"/>
        <v>45998</v>
      </c>
      <c r="D15" s="19" t="str">
        <f t="shared" si="1"/>
        <v/>
      </c>
      <c r="E15" s="20" t="str">
        <f t="shared" si="2"/>
        <v>○</v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45999</v>
      </c>
      <c r="C16" s="18">
        <f t="shared" si="0"/>
        <v>45999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46000</v>
      </c>
      <c r="C17" s="18">
        <f t="shared" si="0"/>
        <v>46000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46001</v>
      </c>
      <c r="C18" s="18">
        <f t="shared" si="0"/>
        <v>46001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46002</v>
      </c>
      <c r="C19" s="18">
        <f t="shared" si="0"/>
        <v>46002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46003</v>
      </c>
      <c r="C20" s="18">
        <f t="shared" si="0"/>
        <v>46003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46004</v>
      </c>
      <c r="C21" s="18">
        <f t="shared" si="0"/>
        <v>46004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46005</v>
      </c>
      <c r="C22" s="18">
        <f t="shared" si="0"/>
        <v>46005</v>
      </c>
      <c r="D22" s="19" t="str">
        <f t="shared" si="1"/>
        <v/>
      </c>
      <c r="E22" s="20" t="str">
        <f t="shared" si="2"/>
        <v>○</v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46006</v>
      </c>
      <c r="C23" s="18">
        <f t="shared" si="0"/>
        <v>46006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46007</v>
      </c>
      <c r="C24" s="18">
        <f t="shared" si="0"/>
        <v>46007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46008</v>
      </c>
      <c r="C25" s="18">
        <f t="shared" si="0"/>
        <v>46008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46009</v>
      </c>
      <c r="C26" s="18">
        <f t="shared" si="0"/>
        <v>46009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46010</v>
      </c>
      <c r="C27" s="18">
        <f t="shared" si="0"/>
        <v>46010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46011</v>
      </c>
      <c r="C28" s="18">
        <f t="shared" si="0"/>
        <v>46011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46012</v>
      </c>
      <c r="C29" s="18">
        <f t="shared" si="0"/>
        <v>46012</v>
      </c>
      <c r="D29" s="19" t="str">
        <f t="shared" si="1"/>
        <v/>
      </c>
      <c r="E29" s="20" t="str">
        <f t="shared" si="2"/>
        <v>○</v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46013</v>
      </c>
      <c r="C30" s="18">
        <f t="shared" si="0"/>
        <v>46013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46014</v>
      </c>
      <c r="C31" s="18">
        <f t="shared" si="0"/>
        <v>46014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46015</v>
      </c>
      <c r="C32" s="18">
        <f t="shared" si="0"/>
        <v>46015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46016</v>
      </c>
      <c r="C33" s="18">
        <f t="shared" si="0"/>
        <v>46016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46017</v>
      </c>
      <c r="C34" s="18">
        <f t="shared" si="0"/>
        <v>46017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46018</v>
      </c>
      <c r="C35" s="18">
        <f t="shared" si="0"/>
        <v>46018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46019</v>
      </c>
      <c r="C36" s="18">
        <f t="shared" si="0"/>
        <v>46019</v>
      </c>
      <c r="D36" s="19" t="str">
        <f t="shared" si="1"/>
        <v/>
      </c>
      <c r="E36" s="20" t="str">
        <f t="shared" si="2"/>
        <v>○</v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46020</v>
      </c>
      <c r="C37" s="18">
        <f t="shared" si="0"/>
        <v>46020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46021</v>
      </c>
      <c r="C38" s="18">
        <f t="shared" si="0"/>
        <v>46021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46022</v>
      </c>
      <c r="C39" s="18">
        <f t="shared" si="0"/>
        <v>46022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23</v>
      </c>
      <c r="E40" s="86">
        <f t="shared" si="7"/>
        <v>8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Kjfc4sECkBCpiyzpBr1q2dbB6zI1ifnkW6CdWQGIRjKpMJnTYv9U+EMXuMGgy3OKYA5Xi9zmc4zm4GwQg89X1g==" saltValue="qNIUoKu4Xhq7NLZpZ9eCX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" priority="1">
      <formula>WEEKDAY(B9)=1</formula>
    </cfRule>
    <cfRule type="expression" dxfId="0" priority="2">
      <formula>WEEKDAY(B9)=7</formula>
    </cfRule>
  </conditionalFormatting>
  <dataValidations count="1">
    <dataValidation type="list" allowBlank="1" showInputMessage="1" sqref="P9:P39" xr:uid="{1B5C9165-E907-4909-A43B-45DF948ED8A4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A9B15157-710C-4A29-80BF-DBF00C6A7463}">
          <x14:formula1>
            <xm:f>プルダウン!$A$1</xm:f>
          </x14:formula1>
          <xm:sqref>F9:J39</xm:sqref>
        </x14:dataValidation>
        <x14:dataValidation type="list" allowBlank="1" showInputMessage="1" xr:uid="{1D2C7675-F265-496C-AED4-E3214844F0E1}">
          <x14:formula1>
            <xm:f>プルダウン!$C$1:$C$12</xm:f>
          </x14:formula1>
          <xm:sqref>E2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61A-027C-4C4B-80AF-4BCDCA121434}">
  <dimension ref="A1:G16"/>
  <sheetViews>
    <sheetView workbookViewId="0"/>
  </sheetViews>
  <sheetFormatPr defaultRowHeight="18"/>
  <sheetData>
    <row r="1" spans="1:7">
      <c r="A1" t="s">
        <v>64</v>
      </c>
      <c r="B1" t="s">
        <v>65</v>
      </c>
      <c r="C1">
        <v>1</v>
      </c>
      <c r="E1">
        <v>2025</v>
      </c>
      <c r="G1" t="s">
        <v>113</v>
      </c>
    </row>
    <row r="2" spans="1:7">
      <c r="B2" t="s">
        <v>66</v>
      </c>
      <c r="C2">
        <v>2</v>
      </c>
      <c r="E2">
        <v>2026</v>
      </c>
      <c r="G2" t="s">
        <v>114</v>
      </c>
    </row>
    <row r="3" spans="1:7">
      <c r="C3">
        <v>3</v>
      </c>
      <c r="E3">
        <v>2027</v>
      </c>
      <c r="G3" t="s">
        <v>115</v>
      </c>
    </row>
    <row r="4" spans="1:7">
      <c r="C4">
        <v>4</v>
      </c>
      <c r="E4">
        <v>2028</v>
      </c>
    </row>
    <row r="5" spans="1:7">
      <c r="C5">
        <v>5</v>
      </c>
      <c r="E5">
        <v>2029</v>
      </c>
    </row>
    <row r="6" spans="1:7">
      <c r="C6">
        <v>6</v>
      </c>
      <c r="E6">
        <v>2030</v>
      </c>
    </row>
    <row r="7" spans="1:7">
      <c r="C7">
        <v>7</v>
      </c>
      <c r="E7">
        <v>2031</v>
      </c>
    </row>
    <row r="8" spans="1:7">
      <c r="C8">
        <v>8</v>
      </c>
      <c r="E8">
        <v>2032</v>
      </c>
    </row>
    <row r="9" spans="1:7">
      <c r="C9">
        <v>9</v>
      </c>
      <c r="E9">
        <v>2033</v>
      </c>
    </row>
    <row r="10" spans="1:7">
      <c r="C10">
        <v>10</v>
      </c>
      <c r="E10">
        <v>2034</v>
      </c>
    </row>
    <row r="11" spans="1:7">
      <c r="C11">
        <v>11</v>
      </c>
      <c r="E11">
        <v>2035</v>
      </c>
    </row>
    <row r="12" spans="1:7">
      <c r="C12">
        <v>12</v>
      </c>
      <c r="E12">
        <v>2036</v>
      </c>
    </row>
    <row r="13" spans="1:7">
      <c r="E13">
        <v>2037</v>
      </c>
    </row>
    <row r="14" spans="1:7">
      <c r="E14">
        <v>2038</v>
      </c>
    </row>
    <row r="15" spans="1:7">
      <c r="E15">
        <v>2039</v>
      </c>
    </row>
    <row r="16" spans="1:7">
      <c r="E16">
        <v>2040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04A4-33F2-4020-9C23-851832E74DBA}">
  <sheetPr>
    <tabColor theme="9"/>
  </sheetPr>
  <dimension ref="A2:F13"/>
  <sheetViews>
    <sheetView showGridLines="0" zoomScale="115" zoomScaleNormal="115" zoomScaleSheetLayoutView="100" workbookViewId="0"/>
  </sheetViews>
  <sheetFormatPr defaultRowHeight="13.2"/>
  <cols>
    <col min="1" max="1" width="5.69921875" style="88" customWidth="1"/>
    <col min="2" max="2" width="18.5" style="88" customWidth="1"/>
    <col min="3" max="3" width="17.3984375" style="88" customWidth="1"/>
    <col min="4" max="4" width="23.19921875" style="88" customWidth="1"/>
    <col min="5" max="5" width="8.796875" style="88" customWidth="1"/>
    <col min="6" max="6" width="5.69921875" style="88" customWidth="1"/>
    <col min="7" max="16384" width="8.796875" style="88"/>
  </cols>
  <sheetData>
    <row r="2" spans="1:6" ht="23.4">
      <c r="A2" s="126" t="s">
        <v>79</v>
      </c>
      <c r="B2" s="126"/>
      <c r="C2" s="126"/>
      <c r="D2" s="126"/>
      <c r="E2" s="126"/>
      <c r="F2" s="126"/>
    </row>
    <row r="3" spans="1:6" ht="18" customHeight="1">
      <c r="A3" s="89"/>
      <c r="B3" s="89"/>
      <c r="C3" s="89"/>
      <c r="D3" s="89"/>
      <c r="E3" s="89"/>
      <c r="F3" s="89"/>
    </row>
    <row r="4" spans="1:6" ht="25.05" customHeight="1">
      <c r="B4" s="98" t="s">
        <v>74</v>
      </c>
      <c r="C4" s="134" t="str">
        <f>PHONETIC(C5)</f>
        <v/>
      </c>
      <c r="D4" s="135"/>
      <c r="E4" s="98" t="s">
        <v>75</v>
      </c>
    </row>
    <row r="5" spans="1:6" ht="49.95" customHeight="1">
      <c r="B5" s="98" t="s">
        <v>80</v>
      </c>
      <c r="C5" s="134"/>
      <c r="D5" s="135"/>
      <c r="E5" s="90"/>
    </row>
    <row r="6" spans="1:6" ht="25.05" customHeight="1">
      <c r="B6" s="99" t="s">
        <v>81</v>
      </c>
      <c r="C6" s="136"/>
      <c r="D6" s="136"/>
      <c r="E6" s="136"/>
    </row>
    <row r="7" spans="1:6" ht="18" customHeight="1">
      <c r="B7" s="133" t="s">
        <v>82</v>
      </c>
      <c r="C7" s="127" t="s">
        <v>78</v>
      </c>
      <c r="D7" s="128"/>
      <c r="E7" s="129"/>
    </row>
    <row r="8" spans="1:6" ht="40.049999999999997" customHeight="1">
      <c r="B8" s="133"/>
      <c r="C8" s="130"/>
      <c r="D8" s="131"/>
      <c r="E8" s="132"/>
    </row>
    <row r="9" spans="1:6" ht="25.05" customHeight="1">
      <c r="B9" s="100" t="s">
        <v>71</v>
      </c>
      <c r="C9" s="122"/>
      <c r="D9" s="122"/>
      <c r="E9" s="122"/>
    </row>
    <row r="10" spans="1:6" ht="25.05" customHeight="1">
      <c r="B10" s="100" t="s">
        <v>72</v>
      </c>
      <c r="C10" s="122"/>
      <c r="D10" s="122"/>
      <c r="E10" s="122"/>
    </row>
    <row r="11" spans="1:6" ht="169.2" customHeight="1">
      <c r="B11" s="101" t="s">
        <v>83</v>
      </c>
      <c r="C11" s="122"/>
      <c r="D11" s="122"/>
      <c r="E11" s="122"/>
    </row>
    <row r="12" spans="1:6" ht="25.05" customHeight="1">
      <c r="B12" s="123" t="s">
        <v>73</v>
      </c>
      <c r="C12" s="101" t="s">
        <v>76</v>
      </c>
      <c r="D12" s="124"/>
      <c r="E12" s="125"/>
    </row>
    <row r="13" spans="1:6" ht="114" customHeight="1">
      <c r="B13" s="123"/>
      <c r="C13" s="102" t="s">
        <v>77</v>
      </c>
      <c r="D13" s="124"/>
      <c r="E13" s="125"/>
    </row>
  </sheetData>
  <sheetProtection algorithmName="SHA-512" hashValue="PKqi4M8e1pMyv+tmTSkT46neZ6VkDZS/vyNMxDjZH7ZeOnz0P2y2KeCVR9KDmGH0hk4ufC7NfAtgF9aolcV05w==" saltValue="HXz1EcdN72aewfXDej2QeQ==" spinCount="100000" sheet="1" objects="1" scenarios="1"/>
  <mergeCells count="13">
    <mergeCell ref="A2:F2"/>
    <mergeCell ref="C7:E7"/>
    <mergeCell ref="C8:E8"/>
    <mergeCell ref="B7:B8"/>
    <mergeCell ref="C9:E9"/>
    <mergeCell ref="C4:D4"/>
    <mergeCell ref="C5:D5"/>
    <mergeCell ref="C6:E6"/>
    <mergeCell ref="C10:E10"/>
    <mergeCell ref="B12:B13"/>
    <mergeCell ref="C11:E11"/>
    <mergeCell ref="D12:E12"/>
    <mergeCell ref="D13:E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74921340-3FC7-4AE2-92E1-AE638537E0C0}">
          <x14:formula1>
            <xm:f>プルダウン!$B$1:$B$2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FA03-2CA0-4A40-A9BE-EDBC4C6C94F0}">
  <sheetPr>
    <tabColor theme="4"/>
  </sheetPr>
  <dimension ref="B1:K22"/>
  <sheetViews>
    <sheetView showGridLines="0" zoomScaleNormal="100" workbookViewId="0"/>
  </sheetViews>
  <sheetFormatPr defaultRowHeight="18"/>
  <cols>
    <col min="1" max="1" width="2.5" customWidth="1"/>
    <col min="2" max="2" width="21.796875" customWidth="1"/>
    <col min="3" max="3" width="20.19921875" bestFit="1" customWidth="1"/>
    <col min="4" max="5" width="16.69921875" customWidth="1"/>
    <col min="6" max="6" width="10.5" customWidth="1"/>
    <col min="7" max="7" width="10.69921875" customWidth="1"/>
    <col min="8" max="10" width="8.69921875" style="91" customWidth="1"/>
  </cols>
  <sheetData>
    <row r="1" spans="2:11" ht="16.05" customHeight="1"/>
    <row r="2" spans="2:11" ht="32.4">
      <c r="B2" s="104" t="s">
        <v>85</v>
      </c>
    </row>
    <row r="3" spans="2:11" ht="16.05" customHeight="1"/>
    <row r="4" spans="2:11">
      <c r="B4" s="103" t="s">
        <v>86</v>
      </c>
      <c r="C4" s="103" t="s">
        <v>4</v>
      </c>
      <c r="D4" s="103" t="s">
        <v>112</v>
      </c>
    </row>
    <row r="5" spans="2:11" ht="25.05" customHeight="1">
      <c r="B5" s="93"/>
      <c r="C5" s="96">
        <f>労働者名簿!C5</f>
        <v>0</v>
      </c>
      <c r="D5" s="93"/>
    </row>
    <row r="6" spans="2:11" ht="16.05" customHeight="1"/>
    <row r="7" spans="2:11">
      <c r="B7" s="138" t="s">
        <v>87</v>
      </c>
      <c r="C7" s="103" t="s">
        <v>88</v>
      </c>
      <c r="D7" s="151" t="s">
        <v>91</v>
      </c>
      <c r="E7" s="152"/>
      <c r="F7" s="138" t="s">
        <v>93</v>
      </c>
      <c r="G7" s="138"/>
      <c r="H7" s="150" t="s">
        <v>111</v>
      </c>
      <c r="I7" s="145" t="s">
        <v>95</v>
      </c>
      <c r="J7" s="139" t="s">
        <v>117</v>
      </c>
      <c r="K7" s="140"/>
    </row>
    <row r="8" spans="2:11" ht="25.05" customHeight="1">
      <c r="B8" s="138"/>
      <c r="C8" s="93" t="s">
        <v>89</v>
      </c>
      <c r="D8" s="146" t="s">
        <v>109</v>
      </c>
      <c r="E8" s="147"/>
      <c r="F8" s="138"/>
      <c r="G8" s="138"/>
      <c r="H8" s="150"/>
      <c r="I8" s="145"/>
      <c r="J8" s="141"/>
      <c r="K8" s="142"/>
    </row>
    <row r="9" spans="2:11">
      <c r="B9" s="153">
        <f>労働者名簿!C10</f>
        <v>0</v>
      </c>
      <c r="C9" s="103" t="s">
        <v>90</v>
      </c>
      <c r="D9" s="141" t="s">
        <v>92</v>
      </c>
      <c r="E9" s="142"/>
      <c r="F9" s="138" t="s">
        <v>94</v>
      </c>
      <c r="G9" s="138"/>
      <c r="H9" s="150" t="s">
        <v>111</v>
      </c>
      <c r="I9" s="145"/>
      <c r="J9" s="141"/>
      <c r="K9" s="142"/>
    </row>
    <row r="10" spans="2:11" ht="25.05" customHeight="1">
      <c r="B10" s="153"/>
      <c r="C10" s="93" t="s">
        <v>89</v>
      </c>
      <c r="D10" s="148" t="s">
        <v>110</v>
      </c>
      <c r="E10" s="149"/>
      <c r="F10" s="138"/>
      <c r="G10" s="138"/>
      <c r="H10" s="150"/>
      <c r="I10" s="145"/>
      <c r="J10" s="143"/>
      <c r="K10" s="144"/>
    </row>
    <row r="11" spans="2:11" ht="16.05" customHeight="1">
      <c r="B11" s="92"/>
      <c r="C11" s="92"/>
      <c r="D11" s="92"/>
      <c r="E11" s="92"/>
      <c r="F11" s="92"/>
      <c r="G11" s="92"/>
      <c r="H11" s="94"/>
      <c r="I11" s="94"/>
      <c r="J11" s="94"/>
    </row>
    <row r="12" spans="2:11" ht="25.05" customHeight="1">
      <c r="B12" s="138" t="s">
        <v>96</v>
      </c>
      <c r="C12" s="138"/>
      <c r="D12" s="145" t="s">
        <v>97</v>
      </c>
      <c r="E12" s="145" t="s">
        <v>98</v>
      </c>
      <c r="F12" s="145" t="s">
        <v>99</v>
      </c>
      <c r="G12" s="145" t="s">
        <v>100</v>
      </c>
      <c r="H12" s="145" t="s">
        <v>101</v>
      </c>
      <c r="I12" s="145" t="s">
        <v>102</v>
      </c>
      <c r="J12" s="145" t="s">
        <v>103</v>
      </c>
      <c r="K12" s="145" t="s">
        <v>104</v>
      </c>
    </row>
    <row r="13" spans="2:11" ht="25.05" customHeight="1">
      <c r="B13" s="138" t="s">
        <v>105</v>
      </c>
      <c r="C13" s="138"/>
      <c r="D13" s="145"/>
      <c r="E13" s="145"/>
      <c r="F13" s="145"/>
      <c r="G13" s="145"/>
      <c r="H13" s="145"/>
      <c r="I13" s="145"/>
      <c r="J13" s="145"/>
      <c r="K13" s="145"/>
    </row>
    <row r="14" spans="2:11" ht="34.049999999999997" customHeight="1">
      <c r="B14" s="137" t="s">
        <v>106</v>
      </c>
      <c r="C14" s="137"/>
      <c r="D14" s="95" t="s">
        <v>107</v>
      </c>
      <c r="E14" s="95" t="s">
        <v>108</v>
      </c>
      <c r="F14" s="93"/>
      <c r="G14" s="93" t="s">
        <v>116</v>
      </c>
      <c r="H14" s="97"/>
      <c r="I14" s="97"/>
      <c r="J14" s="97"/>
      <c r="K14" s="93"/>
    </row>
    <row r="15" spans="2:11" ht="34.049999999999997" customHeight="1">
      <c r="B15" s="137" t="s">
        <v>106</v>
      </c>
      <c r="C15" s="137"/>
      <c r="D15" s="95" t="s">
        <v>107</v>
      </c>
      <c r="E15" s="95" t="s">
        <v>108</v>
      </c>
      <c r="F15" s="93"/>
      <c r="G15" s="93" t="s">
        <v>116</v>
      </c>
      <c r="H15" s="97"/>
      <c r="I15" s="97"/>
      <c r="J15" s="97"/>
      <c r="K15" s="93"/>
    </row>
    <row r="16" spans="2:11" ht="34.049999999999997" customHeight="1">
      <c r="B16" s="137" t="s">
        <v>106</v>
      </c>
      <c r="C16" s="137"/>
      <c r="D16" s="95" t="s">
        <v>107</v>
      </c>
      <c r="E16" s="95" t="s">
        <v>108</v>
      </c>
      <c r="F16" s="93"/>
      <c r="G16" s="93" t="s">
        <v>116</v>
      </c>
      <c r="H16" s="97"/>
      <c r="I16" s="97"/>
      <c r="J16" s="97"/>
      <c r="K16" s="93"/>
    </row>
    <row r="17" spans="2:11" ht="34.049999999999997" customHeight="1">
      <c r="B17" s="137" t="s">
        <v>106</v>
      </c>
      <c r="C17" s="137"/>
      <c r="D17" s="95" t="s">
        <v>107</v>
      </c>
      <c r="E17" s="95" t="s">
        <v>108</v>
      </c>
      <c r="F17" s="93"/>
      <c r="G17" s="93" t="s">
        <v>116</v>
      </c>
      <c r="H17" s="97"/>
      <c r="I17" s="97"/>
      <c r="J17" s="97"/>
      <c r="K17" s="93"/>
    </row>
    <row r="18" spans="2:11" ht="34.049999999999997" customHeight="1">
      <c r="B18" s="137" t="s">
        <v>106</v>
      </c>
      <c r="C18" s="137"/>
      <c r="D18" s="95" t="s">
        <v>107</v>
      </c>
      <c r="E18" s="95" t="s">
        <v>108</v>
      </c>
      <c r="F18" s="93"/>
      <c r="G18" s="93" t="s">
        <v>116</v>
      </c>
      <c r="H18" s="97"/>
      <c r="I18" s="97"/>
      <c r="J18" s="97"/>
      <c r="K18" s="93"/>
    </row>
    <row r="19" spans="2:11" ht="34.049999999999997" customHeight="1">
      <c r="B19" s="137" t="s">
        <v>106</v>
      </c>
      <c r="C19" s="137"/>
      <c r="D19" s="95" t="s">
        <v>107</v>
      </c>
      <c r="E19" s="95" t="s">
        <v>108</v>
      </c>
      <c r="F19" s="93"/>
      <c r="G19" s="93" t="s">
        <v>116</v>
      </c>
      <c r="H19" s="97"/>
      <c r="I19" s="97"/>
      <c r="J19" s="97"/>
      <c r="K19" s="93"/>
    </row>
    <row r="20" spans="2:11" ht="34.049999999999997" customHeight="1">
      <c r="B20" s="137" t="s">
        <v>106</v>
      </c>
      <c r="C20" s="137"/>
      <c r="D20" s="95" t="s">
        <v>107</v>
      </c>
      <c r="E20" s="95" t="s">
        <v>108</v>
      </c>
      <c r="F20" s="93"/>
      <c r="G20" s="93" t="s">
        <v>116</v>
      </c>
      <c r="H20" s="97"/>
      <c r="I20" s="97"/>
      <c r="J20" s="97"/>
      <c r="K20" s="93"/>
    </row>
    <row r="21" spans="2:11" ht="25.05" customHeight="1"/>
    <row r="22" spans="2:11" ht="25.05" customHeight="1"/>
  </sheetData>
  <sheetProtection algorithmName="SHA-512" hashValue="tV2JOJ6kchR2T556o7IbYrt6d4x3yaOaD1+2EnisVcNGXW7c/+0n/yA4lO/Zpm6LuRiXI+F4sHtfBk9G5fyPRQ==" saltValue="P7CdX4XD3xR/JyUWi3ReTQ==" spinCount="100000" sheet="1" objects="1" scenarios="1"/>
  <mergeCells count="29">
    <mergeCell ref="K12:K13"/>
    <mergeCell ref="D9:E9"/>
    <mergeCell ref="D8:E8"/>
    <mergeCell ref="D10:E10"/>
    <mergeCell ref="B19:C19"/>
    <mergeCell ref="I7:I10"/>
    <mergeCell ref="H7:H8"/>
    <mergeCell ref="H9:H10"/>
    <mergeCell ref="D7:E7"/>
    <mergeCell ref="B7:B8"/>
    <mergeCell ref="B9:B10"/>
    <mergeCell ref="F7:G8"/>
    <mergeCell ref="F9:G10"/>
    <mergeCell ref="B20:C20"/>
    <mergeCell ref="B12:C12"/>
    <mergeCell ref="J7:K10"/>
    <mergeCell ref="E12:E13"/>
    <mergeCell ref="F12:F13"/>
    <mergeCell ref="G12:G13"/>
    <mergeCell ref="H12:H13"/>
    <mergeCell ref="I12:I13"/>
    <mergeCell ref="J12:J13"/>
    <mergeCell ref="D12:D13"/>
    <mergeCell ref="B13:C13"/>
    <mergeCell ref="B14:C14"/>
    <mergeCell ref="B15:C15"/>
    <mergeCell ref="B16:C16"/>
    <mergeCell ref="B17:C17"/>
    <mergeCell ref="B18:C18"/>
  </mergeCells>
  <phoneticPr fontId="3"/>
  <pageMargins left="0.7" right="0.7" top="0.75" bottom="0.75" header="0.3" footer="0.3"/>
  <pageSetup paperSize="9" scale="9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E31CC022-2D8E-479C-9044-E055A84DAAA4}">
          <x14:formula1>
            <xm:f>プルダウン!$G$1:$G$3</xm:f>
          </x14:formula1>
          <xm:sqref>F14:F20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7E7A-EAA9-4E58-9EDA-B966888F83FB}">
  <sheetPr>
    <tabColor theme="5"/>
    <pageSetUpPr fitToPage="1"/>
  </sheetPr>
  <dimension ref="A1:AC38"/>
  <sheetViews>
    <sheetView showGridLines="0" zoomScaleNormal="100" workbookViewId="0">
      <selection sqref="A1:AB1"/>
    </sheetView>
  </sheetViews>
  <sheetFormatPr defaultRowHeight="18"/>
  <cols>
    <col min="1" max="1" width="3.69921875" customWidth="1"/>
    <col min="2" max="2" width="2.3984375" bestFit="1" customWidth="1"/>
    <col min="4" max="4" width="6.19921875" customWidth="1"/>
    <col min="6" max="6" width="4" bestFit="1" customWidth="1"/>
    <col min="7" max="7" width="8.796875" customWidth="1"/>
    <col min="8" max="8" width="4" bestFit="1" customWidth="1"/>
    <col min="10" max="10" width="4" bestFit="1" customWidth="1"/>
    <col min="12" max="12" width="4" bestFit="1" customWidth="1"/>
    <col min="14" max="14" width="4" bestFit="1" customWidth="1"/>
    <col min="16" max="16" width="4" bestFit="1" customWidth="1"/>
    <col min="18" max="18" width="4" bestFit="1" customWidth="1"/>
    <col min="20" max="20" width="4" bestFit="1" customWidth="1"/>
    <col min="22" max="22" width="4" bestFit="1" customWidth="1"/>
    <col min="24" max="24" width="4" bestFit="1" customWidth="1"/>
    <col min="26" max="26" width="4" bestFit="1" customWidth="1"/>
    <col min="28" max="28" width="4" bestFit="1" customWidth="1"/>
    <col min="29" max="29" width="3.69921875" customWidth="1"/>
  </cols>
  <sheetData>
    <row r="1" spans="1:28" ht="21">
      <c r="A1" s="173" t="s">
        <v>61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</row>
    <row r="2" spans="1:28" ht="10.050000000000001" customHeight="1" thickBot="1">
      <c r="A2" s="43"/>
      <c r="B2" s="171"/>
      <c r="C2" s="171"/>
      <c r="D2" s="171"/>
      <c r="E2" s="171"/>
      <c r="F2" s="171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</row>
    <row r="3" spans="1:28" ht="24.6" customHeight="1" thickTop="1">
      <c r="A3" s="43"/>
      <c r="B3" s="166" t="s">
        <v>67</v>
      </c>
      <c r="C3" s="167"/>
      <c r="D3" s="167"/>
      <c r="E3" s="167"/>
      <c r="F3" s="168"/>
      <c r="G3" s="162" t="s">
        <v>68</v>
      </c>
      <c r="H3" s="163"/>
      <c r="I3" s="155" t="s">
        <v>69</v>
      </c>
      <c r="J3" s="155"/>
      <c r="K3" s="155"/>
      <c r="L3" s="155"/>
      <c r="M3" s="155"/>
      <c r="N3" s="155"/>
      <c r="O3" s="157" t="s">
        <v>70</v>
      </c>
      <c r="P3" s="157"/>
      <c r="Q3" s="157"/>
      <c r="R3" s="157"/>
      <c r="S3" s="157"/>
      <c r="T3" s="158"/>
      <c r="U3" s="55"/>
      <c r="V3" s="55"/>
      <c r="W3" s="55"/>
      <c r="X3" s="55"/>
      <c r="Y3" s="55"/>
      <c r="Z3" s="55"/>
      <c r="AA3" s="55"/>
      <c r="AB3" s="55"/>
    </row>
    <row r="4" spans="1:28" ht="24.6" customHeight="1" thickBot="1">
      <c r="A4" s="43"/>
      <c r="B4" s="169">
        <f>労働者名簿!C5</f>
        <v>0</v>
      </c>
      <c r="C4" s="170"/>
      <c r="D4" s="170"/>
      <c r="E4" s="170"/>
      <c r="F4" s="165"/>
      <c r="G4" s="164">
        <f>労働者名簿!E5</f>
        <v>0</v>
      </c>
      <c r="H4" s="165"/>
      <c r="I4" s="156"/>
      <c r="J4" s="156"/>
      <c r="K4" s="156"/>
      <c r="L4" s="156"/>
      <c r="M4" s="156"/>
      <c r="N4" s="156"/>
      <c r="O4" s="159"/>
      <c r="P4" s="160"/>
      <c r="Q4" s="160"/>
      <c r="R4" s="160"/>
      <c r="S4" s="160"/>
      <c r="T4" s="161"/>
      <c r="U4" s="55"/>
      <c r="V4" s="55"/>
      <c r="W4" s="55"/>
      <c r="X4" s="55"/>
      <c r="Y4" s="55"/>
      <c r="Z4" s="55"/>
      <c r="AA4" s="55"/>
      <c r="AB4" s="55"/>
    </row>
    <row r="5" spans="1:28" ht="10.050000000000001" customHeight="1" thickTop="1" thickBot="1">
      <c r="A5" s="43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28" ht="18.600000000000001" thickTop="1">
      <c r="A6" s="209"/>
      <c r="B6" s="210" t="s">
        <v>31</v>
      </c>
      <c r="C6" s="211"/>
      <c r="D6" s="211"/>
      <c r="E6" s="53" t="str">
        <f>'出勤簿(1)'!E2 &amp; "月"</f>
        <v>1月</v>
      </c>
      <c r="F6" s="56" t="s">
        <v>32</v>
      </c>
      <c r="G6" s="53" t="str">
        <f>'出勤簿(2)'!E2&amp; "月"</f>
        <v>2月</v>
      </c>
      <c r="H6" s="56" t="s">
        <v>32</v>
      </c>
      <c r="I6" s="53" t="str">
        <f>'出勤簿(3)'!E2&amp; "月"</f>
        <v>3月</v>
      </c>
      <c r="J6" s="56" t="s">
        <v>32</v>
      </c>
      <c r="K6" s="53" t="str">
        <f>'出勤簿(4)'!E2&amp; "月"</f>
        <v>4月</v>
      </c>
      <c r="L6" s="56" t="s">
        <v>32</v>
      </c>
      <c r="M6" s="53" t="str">
        <f>'出勤簿(5)'!E2&amp; "月"</f>
        <v>5月</v>
      </c>
      <c r="N6" s="56" t="s">
        <v>32</v>
      </c>
      <c r="O6" s="53" t="str">
        <f>'出勤簿(6)'!E2&amp; "月"</f>
        <v>6月</v>
      </c>
      <c r="P6" s="56" t="s">
        <v>32</v>
      </c>
      <c r="Q6" s="53" t="str">
        <f>'出勤簿(7)'!E2&amp; "月"</f>
        <v>7月</v>
      </c>
      <c r="R6" s="56" t="s">
        <v>32</v>
      </c>
      <c r="S6" s="53" t="str">
        <f>'出勤簿(8)'!E2&amp; "月"</f>
        <v>8月</v>
      </c>
      <c r="T6" s="57" t="s">
        <v>32</v>
      </c>
      <c r="U6" s="53" t="str">
        <f>'出勤簿(9)'!E2&amp; "月"</f>
        <v>9月</v>
      </c>
      <c r="V6" s="57" t="s">
        <v>32</v>
      </c>
      <c r="W6" s="53" t="str">
        <f>'出勤簿(10)'!E2&amp; "月"</f>
        <v>10月</v>
      </c>
      <c r="X6" s="57" t="s">
        <v>32</v>
      </c>
      <c r="Y6" s="53" t="str">
        <f>'出勤簿(11)'!E2&amp; "月"</f>
        <v>11月</v>
      </c>
      <c r="Z6" s="57" t="s">
        <v>32</v>
      </c>
      <c r="AA6" s="53" t="str">
        <f>'出勤簿(12)'!E2&amp; "月"</f>
        <v>12月</v>
      </c>
      <c r="AB6" s="57" t="s">
        <v>32</v>
      </c>
    </row>
    <row r="7" spans="1:28">
      <c r="A7" s="209"/>
      <c r="B7" s="189" t="s">
        <v>33</v>
      </c>
      <c r="C7" s="190"/>
      <c r="D7" s="190"/>
      <c r="E7" s="44">
        <f>'出勤簿(1)'!K40</f>
        <v>0</v>
      </c>
      <c r="F7" s="58" t="s">
        <v>34</v>
      </c>
      <c r="G7" s="44">
        <f>'出勤簿(2)'!K40</f>
        <v>0</v>
      </c>
      <c r="H7" s="58" t="s">
        <v>34</v>
      </c>
      <c r="I7" s="44">
        <f>'出勤簿(3)'!K40</f>
        <v>0</v>
      </c>
      <c r="J7" s="58" t="s">
        <v>34</v>
      </c>
      <c r="K7" s="44">
        <f>'出勤簿(4)'!K40</f>
        <v>0</v>
      </c>
      <c r="L7" s="58" t="s">
        <v>34</v>
      </c>
      <c r="M7" s="44">
        <f>'出勤簿(5)'!K40</f>
        <v>0</v>
      </c>
      <c r="N7" s="58" t="s">
        <v>34</v>
      </c>
      <c r="O7" s="44">
        <f>'出勤簿(6)'!K40</f>
        <v>0</v>
      </c>
      <c r="P7" s="58" t="s">
        <v>34</v>
      </c>
      <c r="Q7" s="44">
        <f>'出勤簿(7)'!K40</f>
        <v>0</v>
      </c>
      <c r="R7" s="58" t="s">
        <v>34</v>
      </c>
      <c r="S7" s="44">
        <f>'出勤簿(8)'!K40</f>
        <v>0</v>
      </c>
      <c r="T7" s="59" t="s">
        <v>34</v>
      </c>
      <c r="U7" s="44">
        <f>'出勤簿(9)'!K40</f>
        <v>0</v>
      </c>
      <c r="V7" s="59" t="s">
        <v>34</v>
      </c>
      <c r="W7" s="44">
        <f>'出勤簿(10)'!K40</f>
        <v>0</v>
      </c>
      <c r="X7" s="59" t="s">
        <v>34</v>
      </c>
      <c r="Y7" s="44">
        <f>'出勤簿(11)'!K40</f>
        <v>0</v>
      </c>
      <c r="Z7" s="59" t="s">
        <v>34</v>
      </c>
      <c r="AA7" s="44">
        <f>'出勤簿(12)'!K40</f>
        <v>0</v>
      </c>
      <c r="AB7" s="59" t="s">
        <v>34</v>
      </c>
    </row>
    <row r="8" spans="1:28">
      <c r="A8" s="209"/>
      <c r="B8" s="189" t="s">
        <v>35</v>
      </c>
      <c r="C8" s="190"/>
      <c r="D8" s="190"/>
      <c r="E8" s="51">
        <f>'出勤簿(1)'!N40* 24</f>
        <v>0</v>
      </c>
      <c r="F8" s="58" t="s">
        <v>36</v>
      </c>
      <c r="G8" s="51">
        <f>'出勤簿(2)'!N40*24</f>
        <v>0</v>
      </c>
      <c r="H8" s="58" t="s">
        <v>36</v>
      </c>
      <c r="I8" s="51">
        <f>'出勤簿(3)'!N40*24</f>
        <v>0</v>
      </c>
      <c r="J8" s="58" t="s">
        <v>36</v>
      </c>
      <c r="K8" s="51">
        <f>'出勤簿(4)'!N40*24</f>
        <v>0</v>
      </c>
      <c r="L8" s="58" t="s">
        <v>36</v>
      </c>
      <c r="M8" s="51">
        <f>'出勤簿(5)'!N40*24</f>
        <v>0</v>
      </c>
      <c r="N8" s="58" t="s">
        <v>36</v>
      </c>
      <c r="O8" s="51">
        <f>'出勤簿(6)'!N40*24</f>
        <v>0</v>
      </c>
      <c r="P8" s="58" t="s">
        <v>36</v>
      </c>
      <c r="Q8" s="51">
        <f>'出勤簿(7)'!N40*24</f>
        <v>0</v>
      </c>
      <c r="R8" s="58" t="s">
        <v>36</v>
      </c>
      <c r="S8" s="51">
        <f>'出勤簿(8)'!N40*24</f>
        <v>0</v>
      </c>
      <c r="T8" s="59" t="s">
        <v>36</v>
      </c>
      <c r="U8" s="51">
        <f>'出勤簿(9)'!N40*24</f>
        <v>0</v>
      </c>
      <c r="V8" s="59" t="s">
        <v>36</v>
      </c>
      <c r="W8" s="51">
        <f>'出勤簿(10)'!N40*24</f>
        <v>0</v>
      </c>
      <c r="X8" s="59" t="s">
        <v>36</v>
      </c>
      <c r="Y8" s="51">
        <f>'出勤簿(11)'!N40*24</f>
        <v>0</v>
      </c>
      <c r="Z8" s="59" t="s">
        <v>36</v>
      </c>
      <c r="AA8" s="51">
        <f>'出勤簿(12)'!N40*24</f>
        <v>0</v>
      </c>
      <c r="AB8" s="59" t="s">
        <v>36</v>
      </c>
    </row>
    <row r="9" spans="1:28">
      <c r="A9" s="209"/>
      <c r="B9" s="189" t="s">
        <v>37</v>
      </c>
      <c r="C9" s="190"/>
      <c r="D9" s="190"/>
      <c r="E9" s="44"/>
      <c r="F9" s="58" t="s">
        <v>36</v>
      </c>
      <c r="G9" s="44"/>
      <c r="H9" s="58" t="s">
        <v>36</v>
      </c>
      <c r="I9" s="44"/>
      <c r="J9" s="58" t="s">
        <v>36</v>
      </c>
      <c r="K9" s="44"/>
      <c r="L9" s="58" t="s">
        <v>36</v>
      </c>
      <c r="M9" s="44"/>
      <c r="N9" s="58" t="s">
        <v>36</v>
      </c>
      <c r="O9" s="44"/>
      <c r="P9" s="58" t="s">
        <v>36</v>
      </c>
      <c r="Q9" s="44"/>
      <c r="R9" s="58" t="s">
        <v>36</v>
      </c>
      <c r="S9" s="44"/>
      <c r="T9" s="59" t="s">
        <v>36</v>
      </c>
      <c r="U9" s="44"/>
      <c r="V9" s="59" t="s">
        <v>36</v>
      </c>
      <c r="W9" s="44"/>
      <c r="X9" s="59" t="s">
        <v>36</v>
      </c>
      <c r="Y9" s="44"/>
      <c r="Z9" s="59" t="s">
        <v>36</v>
      </c>
      <c r="AA9" s="44"/>
      <c r="AB9" s="59" t="s">
        <v>36</v>
      </c>
    </row>
    <row r="10" spans="1:28">
      <c r="A10" s="209"/>
      <c r="B10" s="189" t="s">
        <v>38</v>
      </c>
      <c r="C10" s="190"/>
      <c r="D10" s="190"/>
      <c r="E10" s="44"/>
      <c r="F10" s="58" t="s">
        <v>36</v>
      </c>
      <c r="G10" s="44"/>
      <c r="H10" s="58" t="s">
        <v>36</v>
      </c>
      <c r="I10" s="44"/>
      <c r="J10" s="58" t="s">
        <v>36</v>
      </c>
      <c r="K10" s="44"/>
      <c r="L10" s="58" t="s">
        <v>36</v>
      </c>
      <c r="M10" s="44"/>
      <c r="N10" s="58" t="s">
        <v>36</v>
      </c>
      <c r="O10" s="44"/>
      <c r="P10" s="58" t="s">
        <v>36</v>
      </c>
      <c r="Q10" s="44"/>
      <c r="R10" s="58" t="s">
        <v>36</v>
      </c>
      <c r="S10" s="44"/>
      <c r="T10" s="59" t="s">
        <v>36</v>
      </c>
      <c r="U10" s="44"/>
      <c r="V10" s="59" t="s">
        <v>36</v>
      </c>
      <c r="W10" s="44"/>
      <c r="X10" s="59" t="s">
        <v>36</v>
      </c>
      <c r="Y10" s="44"/>
      <c r="Z10" s="59" t="s">
        <v>36</v>
      </c>
      <c r="AA10" s="44"/>
      <c r="AB10" s="59" t="s">
        <v>36</v>
      </c>
    </row>
    <row r="11" spans="1:28" ht="18.600000000000001" thickBot="1">
      <c r="A11" s="209"/>
      <c r="B11" s="217" t="s">
        <v>39</v>
      </c>
      <c r="C11" s="218"/>
      <c r="D11" s="218"/>
      <c r="E11" s="45"/>
      <c r="F11" s="60" t="s">
        <v>36</v>
      </c>
      <c r="G11" s="45"/>
      <c r="H11" s="60" t="s">
        <v>36</v>
      </c>
      <c r="I11" s="45"/>
      <c r="J11" s="60" t="s">
        <v>36</v>
      </c>
      <c r="K11" s="45"/>
      <c r="L11" s="60" t="s">
        <v>36</v>
      </c>
      <c r="M11" s="45"/>
      <c r="N11" s="60" t="s">
        <v>36</v>
      </c>
      <c r="O11" s="45"/>
      <c r="P11" s="60" t="s">
        <v>36</v>
      </c>
      <c r="Q11" s="45"/>
      <c r="R11" s="60" t="s">
        <v>36</v>
      </c>
      <c r="S11" s="45"/>
      <c r="T11" s="61" t="s">
        <v>36</v>
      </c>
      <c r="U11" s="45"/>
      <c r="V11" s="61" t="s">
        <v>36</v>
      </c>
      <c r="W11" s="45"/>
      <c r="X11" s="61" t="s">
        <v>36</v>
      </c>
      <c r="Y11" s="45"/>
      <c r="Z11" s="61" t="s">
        <v>36</v>
      </c>
      <c r="AA11" s="45"/>
      <c r="AB11" s="61" t="s">
        <v>36</v>
      </c>
    </row>
    <row r="12" spans="1:28" ht="18.600000000000001" thickTop="1">
      <c r="A12" s="209"/>
      <c r="B12" s="212" t="s">
        <v>40</v>
      </c>
      <c r="C12" s="200"/>
      <c r="D12" s="200"/>
      <c r="E12" s="46"/>
      <c r="F12" s="62" t="s">
        <v>41</v>
      </c>
      <c r="G12" s="46"/>
      <c r="H12" s="62" t="s">
        <v>41</v>
      </c>
      <c r="I12" s="46"/>
      <c r="J12" s="62" t="s">
        <v>41</v>
      </c>
      <c r="K12" s="46"/>
      <c r="L12" s="62" t="s">
        <v>41</v>
      </c>
      <c r="M12" s="46"/>
      <c r="N12" s="62" t="s">
        <v>41</v>
      </c>
      <c r="O12" s="46"/>
      <c r="P12" s="62" t="s">
        <v>41</v>
      </c>
      <c r="Q12" s="46"/>
      <c r="R12" s="62" t="s">
        <v>41</v>
      </c>
      <c r="S12" s="46"/>
      <c r="T12" s="63" t="s">
        <v>41</v>
      </c>
      <c r="U12" s="46"/>
      <c r="V12" s="63" t="s">
        <v>41</v>
      </c>
      <c r="W12" s="46"/>
      <c r="X12" s="63" t="s">
        <v>41</v>
      </c>
      <c r="Y12" s="46"/>
      <c r="Z12" s="63" t="s">
        <v>41</v>
      </c>
      <c r="AA12" s="46"/>
      <c r="AB12" s="63" t="s">
        <v>41</v>
      </c>
    </row>
    <row r="13" spans="1:28">
      <c r="A13" s="209"/>
      <c r="B13" s="189" t="s">
        <v>42</v>
      </c>
      <c r="C13" s="190"/>
      <c r="D13" s="190"/>
      <c r="E13" s="47"/>
      <c r="F13" s="64" t="s">
        <v>41</v>
      </c>
      <c r="G13" s="47"/>
      <c r="H13" s="64" t="s">
        <v>41</v>
      </c>
      <c r="I13" s="47"/>
      <c r="J13" s="64" t="s">
        <v>41</v>
      </c>
      <c r="K13" s="47"/>
      <c r="L13" s="64" t="s">
        <v>41</v>
      </c>
      <c r="M13" s="47"/>
      <c r="N13" s="64" t="s">
        <v>41</v>
      </c>
      <c r="O13" s="47"/>
      <c r="P13" s="64" t="s">
        <v>41</v>
      </c>
      <c r="Q13" s="47"/>
      <c r="R13" s="64" t="s">
        <v>41</v>
      </c>
      <c r="S13" s="47"/>
      <c r="T13" s="65" t="s">
        <v>41</v>
      </c>
      <c r="U13" s="47"/>
      <c r="V13" s="65" t="s">
        <v>41</v>
      </c>
      <c r="W13" s="47"/>
      <c r="X13" s="65" t="s">
        <v>41</v>
      </c>
      <c r="Y13" s="47"/>
      <c r="Z13" s="65" t="s">
        <v>41</v>
      </c>
      <c r="AA13" s="47"/>
      <c r="AB13" s="65" t="s">
        <v>41</v>
      </c>
    </row>
    <row r="14" spans="1:28">
      <c r="A14" s="209"/>
      <c r="B14" s="215" t="s">
        <v>43</v>
      </c>
      <c r="C14" s="105"/>
      <c r="D14" s="106" t="s">
        <v>44</v>
      </c>
      <c r="E14" s="47"/>
      <c r="F14" s="58" t="s">
        <v>41</v>
      </c>
      <c r="G14" s="47"/>
      <c r="H14" s="58" t="s">
        <v>41</v>
      </c>
      <c r="I14" s="47"/>
      <c r="J14" s="58" t="s">
        <v>41</v>
      </c>
      <c r="K14" s="47"/>
      <c r="L14" s="58" t="s">
        <v>41</v>
      </c>
      <c r="M14" s="47"/>
      <c r="N14" s="58" t="s">
        <v>41</v>
      </c>
      <c r="O14" s="47"/>
      <c r="P14" s="58" t="s">
        <v>41</v>
      </c>
      <c r="Q14" s="47"/>
      <c r="R14" s="58" t="s">
        <v>41</v>
      </c>
      <c r="S14" s="47"/>
      <c r="T14" s="59" t="s">
        <v>41</v>
      </c>
      <c r="U14" s="47"/>
      <c r="V14" s="59" t="s">
        <v>41</v>
      </c>
      <c r="W14" s="47"/>
      <c r="X14" s="59" t="s">
        <v>41</v>
      </c>
      <c r="Y14" s="47"/>
      <c r="Z14" s="59" t="s">
        <v>41</v>
      </c>
      <c r="AA14" s="47"/>
      <c r="AB14" s="59" t="s">
        <v>41</v>
      </c>
    </row>
    <row r="15" spans="1:28">
      <c r="A15" s="209"/>
      <c r="B15" s="215"/>
      <c r="C15" s="105"/>
      <c r="D15" s="106" t="s">
        <v>44</v>
      </c>
      <c r="E15" s="47"/>
      <c r="F15" s="58" t="s">
        <v>41</v>
      </c>
      <c r="G15" s="47"/>
      <c r="H15" s="58" t="s">
        <v>41</v>
      </c>
      <c r="I15" s="47"/>
      <c r="J15" s="58" t="s">
        <v>41</v>
      </c>
      <c r="K15" s="47"/>
      <c r="L15" s="58" t="s">
        <v>41</v>
      </c>
      <c r="M15" s="47"/>
      <c r="N15" s="58" t="s">
        <v>41</v>
      </c>
      <c r="O15" s="47"/>
      <c r="P15" s="58" t="s">
        <v>41</v>
      </c>
      <c r="Q15" s="47"/>
      <c r="R15" s="58" t="s">
        <v>41</v>
      </c>
      <c r="S15" s="47"/>
      <c r="T15" s="59" t="s">
        <v>41</v>
      </c>
      <c r="U15" s="47"/>
      <c r="V15" s="59" t="s">
        <v>41</v>
      </c>
      <c r="W15" s="47"/>
      <c r="X15" s="59" t="s">
        <v>41</v>
      </c>
      <c r="Y15" s="47"/>
      <c r="Z15" s="59" t="s">
        <v>41</v>
      </c>
      <c r="AA15" s="47"/>
      <c r="AB15" s="59" t="s">
        <v>41</v>
      </c>
    </row>
    <row r="16" spans="1:28">
      <c r="A16" s="209"/>
      <c r="B16" s="215"/>
      <c r="C16" s="105"/>
      <c r="D16" s="106" t="s">
        <v>44</v>
      </c>
      <c r="E16" s="47"/>
      <c r="F16" s="58" t="s">
        <v>41</v>
      </c>
      <c r="G16" s="47"/>
      <c r="H16" s="58" t="s">
        <v>41</v>
      </c>
      <c r="I16" s="47"/>
      <c r="J16" s="58" t="s">
        <v>41</v>
      </c>
      <c r="K16" s="47"/>
      <c r="L16" s="58" t="s">
        <v>41</v>
      </c>
      <c r="M16" s="47"/>
      <c r="N16" s="58" t="s">
        <v>41</v>
      </c>
      <c r="O16" s="47"/>
      <c r="P16" s="58" t="s">
        <v>41</v>
      </c>
      <c r="Q16" s="47"/>
      <c r="R16" s="58" t="s">
        <v>41</v>
      </c>
      <c r="S16" s="47"/>
      <c r="T16" s="59" t="s">
        <v>41</v>
      </c>
      <c r="U16" s="47"/>
      <c r="V16" s="59" t="s">
        <v>41</v>
      </c>
      <c r="W16" s="47"/>
      <c r="X16" s="59" t="s">
        <v>41</v>
      </c>
      <c r="Y16" s="47"/>
      <c r="Z16" s="59" t="s">
        <v>41</v>
      </c>
      <c r="AA16" s="47"/>
      <c r="AB16" s="59" t="s">
        <v>41</v>
      </c>
    </row>
    <row r="17" spans="1:29">
      <c r="A17" s="209"/>
      <c r="B17" s="215"/>
      <c r="C17" s="105"/>
      <c r="D17" s="106" t="s">
        <v>44</v>
      </c>
      <c r="E17" s="47"/>
      <c r="F17" s="58" t="s">
        <v>41</v>
      </c>
      <c r="G17" s="47"/>
      <c r="H17" s="58" t="s">
        <v>41</v>
      </c>
      <c r="I17" s="47"/>
      <c r="J17" s="58" t="s">
        <v>41</v>
      </c>
      <c r="K17" s="47"/>
      <c r="L17" s="58" t="s">
        <v>41</v>
      </c>
      <c r="M17" s="47"/>
      <c r="N17" s="58" t="s">
        <v>41</v>
      </c>
      <c r="O17" s="47"/>
      <c r="P17" s="58" t="s">
        <v>41</v>
      </c>
      <c r="Q17" s="47"/>
      <c r="R17" s="58" t="s">
        <v>41</v>
      </c>
      <c r="S17" s="47"/>
      <c r="T17" s="59" t="s">
        <v>41</v>
      </c>
      <c r="U17" s="47"/>
      <c r="V17" s="59" t="s">
        <v>41</v>
      </c>
      <c r="W17" s="47"/>
      <c r="X17" s="59" t="s">
        <v>41</v>
      </c>
      <c r="Y17" s="47"/>
      <c r="Z17" s="59" t="s">
        <v>41</v>
      </c>
      <c r="AA17" s="47"/>
      <c r="AB17" s="59" t="s">
        <v>41</v>
      </c>
    </row>
    <row r="18" spans="1:29">
      <c r="A18" s="209"/>
      <c r="B18" s="215"/>
      <c r="C18" s="214"/>
      <c r="D18" s="214"/>
      <c r="E18" s="47"/>
      <c r="F18" s="58" t="s">
        <v>41</v>
      </c>
      <c r="G18" s="47"/>
      <c r="H18" s="58" t="s">
        <v>41</v>
      </c>
      <c r="I18" s="47"/>
      <c r="J18" s="58" t="s">
        <v>41</v>
      </c>
      <c r="K18" s="47"/>
      <c r="L18" s="58" t="s">
        <v>41</v>
      </c>
      <c r="M18" s="47"/>
      <c r="N18" s="58" t="s">
        <v>41</v>
      </c>
      <c r="O18" s="47"/>
      <c r="P18" s="58" t="s">
        <v>41</v>
      </c>
      <c r="Q18" s="47"/>
      <c r="R18" s="58" t="s">
        <v>41</v>
      </c>
      <c r="S18" s="47"/>
      <c r="T18" s="59" t="s">
        <v>41</v>
      </c>
      <c r="U18" s="47"/>
      <c r="V18" s="59" t="s">
        <v>41</v>
      </c>
      <c r="W18" s="47"/>
      <c r="X18" s="59" t="s">
        <v>41</v>
      </c>
      <c r="Y18" s="47"/>
      <c r="Z18" s="59" t="s">
        <v>41</v>
      </c>
      <c r="AA18" s="47"/>
      <c r="AB18" s="59" t="s">
        <v>41</v>
      </c>
    </row>
    <row r="19" spans="1:29" ht="18.600000000000001" thickBot="1">
      <c r="A19" s="209"/>
      <c r="B19" s="216"/>
      <c r="C19" s="213"/>
      <c r="D19" s="213"/>
      <c r="E19" s="48"/>
      <c r="F19" s="66" t="s">
        <v>41</v>
      </c>
      <c r="G19" s="48"/>
      <c r="H19" s="66" t="s">
        <v>41</v>
      </c>
      <c r="I19" s="48"/>
      <c r="J19" s="66" t="s">
        <v>41</v>
      </c>
      <c r="K19" s="48"/>
      <c r="L19" s="66" t="s">
        <v>41</v>
      </c>
      <c r="M19" s="48"/>
      <c r="N19" s="66" t="s">
        <v>41</v>
      </c>
      <c r="O19" s="48"/>
      <c r="P19" s="66" t="s">
        <v>41</v>
      </c>
      <c r="Q19" s="48"/>
      <c r="R19" s="66" t="s">
        <v>41</v>
      </c>
      <c r="S19" s="48"/>
      <c r="T19" s="67" t="s">
        <v>41</v>
      </c>
      <c r="U19" s="48"/>
      <c r="V19" s="67" t="s">
        <v>41</v>
      </c>
      <c r="W19" s="48"/>
      <c r="X19" s="67" t="s">
        <v>41</v>
      </c>
      <c r="Y19" s="48"/>
      <c r="Z19" s="67" t="s">
        <v>41</v>
      </c>
      <c r="AA19" s="48"/>
      <c r="AB19" s="67" t="s">
        <v>41</v>
      </c>
    </row>
    <row r="20" spans="1:29" ht="19.2" thickTop="1" thickBot="1">
      <c r="A20" s="209"/>
      <c r="B20" s="219" t="s">
        <v>45</v>
      </c>
      <c r="C20" s="220"/>
      <c r="D20" s="220"/>
      <c r="E20" s="52">
        <f>SUM(E12+E13+E14+E15+E16+E17+E18+E19)</f>
        <v>0</v>
      </c>
      <c r="F20" s="78" t="s">
        <v>41</v>
      </c>
      <c r="G20" s="52">
        <f>SUM(G12+G13+G14+G15+G16+G17+G18+G19)</f>
        <v>0</v>
      </c>
      <c r="H20" s="78" t="s">
        <v>41</v>
      </c>
      <c r="I20" s="52">
        <f>SUM(I12+I13+I14+I15+I16+I17+I18+I19)</f>
        <v>0</v>
      </c>
      <c r="J20" s="78" t="s">
        <v>41</v>
      </c>
      <c r="K20" s="52">
        <f>SUM(K12+K13+K14+K15+K16+K17+K18+K19)</f>
        <v>0</v>
      </c>
      <c r="L20" s="78" t="s">
        <v>41</v>
      </c>
      <c r="M20" s="52">
        <f>SUM(M12+M13+M14+M15+M16+M17+M18+M19)</f>
        <v>0</v>
      </c>
      <c r="N20" s="78" t="s">
        <v>41</v>
      </c>
      <c r="O20" s="52">
        <f>SUM(O12+O13+O14+O15+O16+O17+O18+O19)</f>
        <v>0</v>
      </c>
      <c r="P20" s="78" t="s">
        <v>41</v>
      </c>
      <c r="Q20" s="52">
        <f>SUM(Q12+Q13+Q14+Q15+Q16+Q17+Q18+Q19)</f>
        <v>0</v>
      </c>
      <c r="R20" s="78" t="s">
        <v>41</v>
      </c>
      <c r="S20" s="52">
        <f>SUM(S12+S13+S14+S15+S16+S17+S18+S19)</f>
        <v>0</v>
      </c>
      <c r="T20" s="79" t="s">
        <v>41</v>
      </c>
      <c r="U20" s="52">
        <f>SUM(U12+U13+U14+U15+U16+U17+U18+U19)</f>
        <v>0</v>
      </c>
      <c r="V20" s="79" t="s">
        <v>41</v>
      </c>
      <c r="W20" s="52">
        <f>SUM(W12+W13+W14+W15+W16+W17+W18+W19)</f>
        <v>0</v>
      </c>
      <c r="X20" s="79" t="s">
        <v>41</v>
      </c>
      <c r="Y20" s="52">
        <f>SUM(Y12+Y13+Y14+Y15+Y16+Y17+Y18+Y19)</f>
        <v>0</v>
      </c>
      <c r="Z20" s="79" t="s">
        <v>41</v>
      </c>
      <c r="AA20" s="52">
        <f>SUM(AA12+AA13+AA14+AA15+AA16+AA17+AA18+AA19)</f>
        <v>0</v>
      </c>
      <c r="AB20" s="79" t="s">
        <v>41</v>
      </c>
    </row>
    <row r="21" spans="1:29" ht="19.2" thickTop="1" thickBot="1">
      <c r="A21" s="193"/>
      <c r="B21" s="195" t="s">
        <v>46</v>
      </c>
      <c r="C21" s="196"/>
      <c r="D21" s="196"/>
      <c r="E21" s="49"/>
      <c r="F21" s="62" t="s">
        <v>41</v>
      </c>
      <c r="G21" s="49"/>
      <c r="H21" s="62" t="s">
        <v>41</v>
      </c>
      <c r="I21" s="49"/>
      <c r="J21" s="62" t="s">
        <v>41</v>
      </c>
      <c r="K21" s="49"/>
      <c r="L21" s="62" t="s">
        <v>41</v>
      </c>
      <c r="M21" s="49"/>
      <c r="N21" s="62" t="s">
        <v>41</v>
      </c>
      <c r="O21" s="49"/>
      <c r="P21" s="62" t="s">
        <v>41</v>
      </c>
      <c r="Q21" s="49"/>
      <c r="R21" s="62" t="s">
        <v>41</v>
      </c>
      <c r="S21" s="49"/>
      <c r="T21" s="63" t="s">
        <v>41</v>
      </c>
      <c r="U21" s="49"/>
      <c r="V21" s="63" t="s">
        <v>41</v>
      </c>
      <c r="W21" s="49"/>
      <c r="X21" s="63" t="s">
        <v>41</v>
      </c>
      <c r="Y21" s="49"/>
      <c r="Z21" s="63" t="s">
        <v>41</v>
      </c>
      <c r="AA21" s="49"/>
      <c r="AB21" s="63" t="s">
        <v>41</v>
      </c>
    </row>
    <row r="22" spans="1:29" ht="18.600000000000001" thickTop="1">
      <c r="A22" s="194"/>
      <c r="B22" s="191" t="s">
        <v>47</v>
      </c>
      <c r="C22" s="192"/>
      <c r="D22" s="192"/>
      <c r="E22" s="46"/>
      <c r="F22" s="68" t="s">
        <v>41</v>
      </c>
      <c r="G22" s="46"/>
      <c r="H22" s="68" t="s">
        <v>41</v>
      </c>
      <c r="I22" s="46"/>
      <c r="J22" s="68" t="s">
        <v>41</v>
      </c>
      <c r="K22" s="46"/>
      <c r="L22" s="68" t="s">
        <v>41</v>
      </c>
      <c r="M22" s="46"/>
      <c r="N22" s="68" t="s">
        <v>41</v>
      </c>
      <c r="O22" s="46"/>
      <c r="P22" s="68" t="s">
        <v>41</v>
      </c>
      <c r="Q22" s="46"/>
      <c r="R22" s="68" t="s">
        <v>41</v>
      </c>
      <c r="S22" s="46"/>
      <c r="T22" s="69" t="s">
        <v>41</v>
      </c>
      <c r="U22" s="46"/>
      <c r="V22" s="69" t="s">
        <v>41</v>
      </c>
      <c r="W22" s="46"/>
      <c r="X22" s="69" t="s">
        <v>41</v>
      </c>
      <c r="Y22" s="46"/>
      <c r="Z22" s="69" t="s">
        <v>41</v>
      </c>
      <c r="AA22" s="46"/>
      <c r="AB22" s="69" t="s">
        <v>41</v>
      </c>
    </row>
    <row r="23" spans="1:29">
      <c r="A23" s="194"/>
      <c r="B23" s="189" t="s">
        <v>48</v>
      </c>
      <c r="C23" s="190"/>
      <c r="D23" s="190"/>
      <c r="E23" s="50"/>
      <c r="F23" s="58" t="s">
        <v>41</v>
      </c>
      <c r="G23" s="50"/>
      <c r="H23" s="58" t="s">
        <v>41</v>
      </c>
      <c r="I23" s="50"/>
      <c r="J23" s="58" t="s">
        <v>41</v>
      </c>
      <c r="K23" s="50"/>
      <c r="L23" s="58" t="s">
        <v>41</v>
      </c>
      <c r="M23" s="50"/>
      <c r="N23" s="58" t="s">
        <v>41</v>
      </c>
      <c r="O23" s="50"/>
      <c r="P23" s="58" t="s">
        <v>41</v>
      </c>
      <c r="Q23" s="50"/>
      <c r="R23" s="58" t="s">
        <v>41</v>
      </c>
      <c r="S23" s="50"/>
      <c r="T23" s="59" t="s">
        <v>41</v>
      </c>
      <c r="U23" s="50"/>
      <c r="V23" s="59" t="s">
        <v>41</v>
      </c>
      <c r="W23" s="50"/>
      <c r="X23" s="59" t="s">
        <v>41</v>
      </c>
      <c r="Y23" s="50"/>
      <c r="Z23" s="59" t="s">
        <v>41</v>
      </c>
      <c r="AA23" s="50"/>
      <c r="AB23" s="59" t="s">
        <v>41</v>
      </c>
    </row>
    <row r="24" spans="1:29" ht="18.600000000000001" thickBot="1">
      <c r="A24" s="194"/>
      <c r="B24" s="207" t="s">
        <v>49</v>
      </c>
      <c r="C24" s="208"/>
      <c r="D24" s="208"/>
      <c r="E24" s="54">
        <f>E20+E22+E23</f>
        <v>0</v>
      </c>
      <c r="F24" s="70" t="s">
        <v>41</v>
      </c>
      <c r="G24" s="54">
        <f>G20+G22+G23</f>
        <v>0</v>
      </c>
      <c r="H24" s="70" t="s">
        <v>41</v>
      </c>
      <c r="I24" s="54">
        <f>I20+I22+I23</f>
        <v>0</v>
      </c>
      <c r="J24" s="70" t="s">
        <v>41</v>
      </c>
      <c r="K24" s="54">
        <f>K20+K22+K23</f>
        <v>0</v>
      </c>
      <c r="L24" s="70" t="s">
        <v>41</v>
      </c>
      <c r="M24" s="54">
        <f>M20+M22+M23</f>
        <v>0</v>
      </c>
      <c r="N24" s="70" t="s">
        <v>41</v>
      </c>
      <c r="O24" s="54">
        <f>O20+O22+O23</f>
        <v>0</v>
      </c>
      <c r="P24" s="70" t="s">
        <v>41</v>
      </c>
      <c r="Q24" s="54">
        <f>Q20+Q22+Q23</f>
        <v>0</v>
      </c>
      <c r="R24" s="70" t="s">
        <v>41</v>
      </c>
      <c r="S24" s="54">
        <f>S20+S22+S23</f>
        <v>0</v>
      </c>
      <c r="T24" s="71" t="s">
        <v>41</v>
      </c>
      <c r="U24" s="54">
        <f>U20+U22+U23</f>
        <v>0</v>
      </c>
      <c r="V24" s="71" t="s">
        <v>41</v>
      </c>
      <c r="W24" s="54">
        <f>W20+W22+W23</f>
        <v>0</v>
      </c>
      <c r="X24" s="71" t="s">
        <v>41</v>
      </c>
      <c r="Y24" s="54">
        <f>Y20+Y22+Y23</f>
        <v>0</v>
      </c>
      <c r="Z24" s="71" t="s">
        <v>41</v>
      </c>
      <c r="AA24" s="54">
        <f>AA20+AA22+AA23</f>
        <v>0</v>
      </c>
      <c r="AB24" s="71" t="s">
        <v>41</v>
      </c>
    </row>
    <row r="25" spans="1:29" ht="18.600000000000001" thickTop="1">
      <c r="A25" s="194"/>
      <c r="B25" s="204" t="s">
        <v>50</v>
      </c>
      <c r="C25" s="200" t="s">
        <v>51</v>
      </c>
      <c r="D25" s="200"/>
      <c r="E25" s="46"/>
      <c r="F25" s="62" t="s">
        <v>41</v>
      </c>
      <c r="G25" s="46"/>
      <c r="H25" s="62" t="s">
        <v>41</v>
      </c>
      <c r="I25" s="46"/>
      <c r="J25" s="62" t="s">
        <v>41</v>
      </c>
      <c r="K25" s="46"/>
      <c r="L25" s="62" t="s">
        <v>41</v>
      </c>
      <c r="M25" s="46"/>
      <c r="N25" s="62" t="s">
        <v>41</v>
      </c>
      <c r="O25" s="46"/>
      <c r="P25" s="62" t="s">
        <v>41</v>
      </c>
      <c r="Q25" s="46"/>
      <c r="R25" s="62" t="s">
        <v>41</v>
      </c>
      <c r="S25" s="46"/>
      <c r="T25" s="63" t="s">
        <v>41</v>
      </c>
      <c r="U25" s="46"/>
      <c r="V25" s="63" t="s">
        <v>41</v>
      </c>
      <c r="W25" s="46"/>
      <c r="X25" s="63" t="s">
        <v>41</v>
      </c>
      <c r="Y25" s="46"/>
      <c r="Z25" s="63" t="s">
        <v>41</v>
      </c>
      <c r="AA25" s="46"/>
      <c r="AB25" s="63" t="s">
        <v>41</v>
      </c>
      <c r="AC25" s="154"/>
    </row>
    <row r="26" spans="1:29">
      <c r="A26" s="194"/>
      <c r="B26" s="205"/>
      <c r="C26" s="190" t="s">
        <v>52</v>
      </c>
      <c r="D26" s="190"/>
      <c r="E26" s="50"/>
      <c r="F26" s="58" t="s">
        <v>41</v>
      </c>
      <c r="G26" s="50"/>
      <c r="H26" s="58" t="s">
        <v>41</v>
      </c>
      <c r="I26" s="50"/>
      <c r="J26" s="58" t="s">
        <v>41</v>
      </c>
      <c r="K26" s="50"/>
      <c r="L26" s="58" t="s">
        <v>41</v>
      </c>
      <c r="M26" s="50"/>
      <c r="N26" s="58" t="s">
        <v>41</v>
      </c>
      <c r="O26" s="50"/>
      <c r="P26" s="58" t="s">
        <v>41</v>
      </c>
      <c r="Q26" s="50"/>
      <c r="R26" s="58" t="s">
        <v>41</v>
      </c>
      <c r="S26" s="50"/>
      <c r="T26" s="59" t="s">
        <v>41</v>
      </c>
      <c r="U26" s="50"/>
      <c r="V26" s="59" t="s">
        <v>41</v>
      </c>
      <c r="W26" s="50"/>
      <c r="X26" s="59" t="s">
        <v>41</v>
      </c>
      <c r="Y26" s="50"/>
      <c r="Z26" s="59" t="s">
        <v>41</v>
      </c>
      <c r="AA26" s="50"/>
      <c r="AB26" s="59" t="s">
        <v>41</v>
      </c>
      <c r="AC26" s="154"/>
    </row>
    <row r="27" spans="1:29">
      <c r="A27" s="194"/>
      <c r="B27" s="205"/>
      <c r="C27" s="190" t="s">
        <v>53</v>
      </c>
      <c r="D27" s="190"/>
      <c r="E27" s="50"/>
      <c r="F27" s="58" t="s">
        <v>41</v>
      </c>
      <c r="G27" s="50"/>
      <c r="H27" s="58" t="s">
        <v>41</v>
      </c>
      <c r="I27" s="50"/>
      <c r="J27" s="58" t="s">
        <v>41</v>
      </c>
      <c r="K27" s="50"/>
      <c r="L27" s="58" t="s">
        <v>41</v>
      </c>
      <c r="M27" s="50"/>
      <c r="N27" s="58" t="s">
        <v>41</v>
      </c>
      <c r="O27" s="50"/>
      <c r="P27" s="58" t="s">
        <v>41</v>
      </c>
      <c r="Q27" s="50"/>
      <c r="R27" s="58" t="s">
        <v>41</v>
      </c>
      <c r="S27" s="50"/>
      <c r="T27" s="59" t="s">
        <v>41</v>
      </c>
      <c r="U27" s="50"/>
      <c r="V27" s="59" t="s">
        <v>41</v>
      </c>
      <c r="W27" s="50"/>
      <c r="X27" s="59" t="s">
        <v>41</v>
      </c>
      <c r="Y27" s="50"/>
      <c r="Z27" s="59" t="s">
        <v>41</v>
      </c>
      <c r="AA27" s="50"/>
      <c r="AB27" s="59" t="s">
        <v>41</v>
      </c>
    </row>
    <row r="28" spans="1:29" ht="18.600000000000001" thickBot="1">
      <c r="A28" s="194"/>
      <c r="B28" s="206"/>
      <c r="C28" s="186" t="s">
        <v>54</v>
      </c>
      <c r="D28" s="186"/>
      <c r="E28" s="54">
        <f>SUM(E25:F27)</f>
        <v>0</v>
      </c>
      <c r="F28" s="70" t="s">
        <v>41</v>
      </c>
      <c r="G28" s="54">
        <f>SUM(G25:H27)</f>
        <v>0</v>
      </c>
      <c r="H28" s="70" t="s">
        <v>41</v>
      </c>
      <c r="I28" s="54">
        <f>SUM(I25:J27)</f>
        <v>0</v>
      </c>
      <c r="J28" s="70" t="s">
        <v>41</v>
      </c>
      <c r="K28" s="54">
        <f>SUM(K25:L27)</f>
        <v>0</v>
      </c>
      <c r="L28" s="70" t="s">
        <v>41</v>
      </c>
      <c r="M28" s="54">
        <f>SUM(M25:N27)</f>
        <v>0</v>
      </c>
      <c r="N28" s="70" t="s">
        <v>41</v>
      </c>
      <c r="O28" s="54">
        <f>SUM(O25:P27)</f>
        <v>0</v>
      </c>
      <c r="P28" s="70" t="s">
        <v>41</v>
      </c>
      <c r="Q28" s="54">
        <f>SUM(Q25:R27)</f>
        <v>0</v>
      </c>
      <c r="R28" s="70" t="s">
        <v>41</v>
      </c>
      <c r="S28" s="54">
        <f>SUM(S25:T27)</f>
        <v>0</v>
      </c>
      <c r="T28" s="71" t="s">
        <v>41</v>
      </c>
      <c r="U28" s="54">
        <f>SUM(U25:V27)</f>
        <v>0</v>
      </c>
      <c r="V28" s="71" t="s">
        <v>41</v>
      </c>
      <c r="W28" s="54">
        <f>SUM(W25:X27)</f>
        <v>0</v>
      </c>
      <c r="X28" s="71" t="s">
        <v>41</v>
      </c>
      <c r="Y28" s="54">
        <f>SUM(Y25:Z27)</f>
        <v>0</v>
      </c>
      <c r="Z28" s="71" t="s">
        <v>41</v>
      </c>
      <c r="AA28" s="54">
        <f>SUM(AA25:AB27)</f>
        <v>0</v>
      </c>
      <c r="AB28" s="71" t="s">
        <v>41</v>
      </c>
    </row>
    <row r="29" spans="1:29" ht="19.2" thickTop="1" thickBot="1">
      <c r="A29" s="194"/>
      <c r="B29" s="201" t="s">
        <v>55</v>
      </c>
      <c r="C29" s="202"/>
      <c r="D29" s="203"/>
      <c r="E29" s="52">
        <f>E24-E28</f>
        <v>0</v>
      </c>
      <c r="F29" s="72" t="s">
        <v>41</v>
      </c>
      <c r="G29" s="52">
        <f>G24-G28</f>
        <v>0</v>
      </c>
      <c r="H29" s="72" t="s">
        <v>41</v>
      </c>
      <c r="I29" s="52">
        <f>I24-I28</f>
        <v>0</v>
      </c>
      <c r="J29" s="72" t="s">
        <v>41</v>
      </c>
      <c r="K29" s="52">
        <f>K24-K28</f>
        <v>0</v>
      </c>
      <c r="L29" s="72" t="s">
        <v>41</v>
      </c>
      <c r="M29" s="52">
        <f>M24-M28</f>
        <v>0</v>
      </c>
      <c r="N29" s="72" t="s">
        <v>41</v>
      </c>
      <c r="O29" s="52">
        <f>O24-O28</f>
        <v>0</v>
      </c>
      <c r="P29" s="72" t="s">
        <v>41</v>
      </c>
      <c r="Q29" s="52">
        <f>Q24-Q28</f>
        <v>0</v>
      </c>
      <c r="R29" s="72" t="s">
        <v>41</v>
      </c>
      <c r="S29" s="52">
        <f>S24-S28</f>
        <v>0</v>
      </c>
      <c r="T29" s="73" t="s">
        <v>41</v>
      </c>
      <c r="U29" s="52">
        <f>U24-U28</f>
        <v>0</v>
      </c>
      <c r="V29" s="73" t="s">
        <v>41</v>
      </c>
      <c r="W29" s="52">
        <f>W24-W28</f>
        <v>0</v>
      </c>
      <c r="X29" s="73" t="s">
        <v>41</v>
      </c>
      <c r="Y29" s="52">
        <f>Y24-Y28</f>
        <v>0</v>
      </c>
      <c r="Z29" s="73" t="s">
        <v>41</v>
      </c>
      <c r="AA29" s="52">
        <f>AA24-AA28</f>
        <v>0</v>
      </c>
      <c r="AB29" s="73" t="s">
        <v>41</v>
      </c>
    </row>
    <row r="30" spans="1:29" ht="18.600000000000001" customHeight="1" thickTop="1">
      <c r="A30" s="194"/>
      <c r="B30" s="197" t="s">
        <v>56</v>
      </c>
      <c r="C30" s="200" t="s">
        <v>57</v>
      </c>
      <c r="D30" s="200"/>
      <c r="E30" s="46"/>
      <c r="F30" s="62" t="s">
        <v>41</v>
      </c>
      <c r="G30" s="46"/>
      <c r="H30" s="62" t="s">
        <v>41</v>
      </c>
      <c r="I30" s="46"/>
      <c r="J30" s="62" t="s">
        <v>41</v>
      </c>
      <c r="K30" s="46"/>
      <c r="L30" s="62" t="s">
        <v>41</v>
      </c>
      <c r="M30" s="46"/>
      <c r="N30" s="62" t="s">
        <v>41</v>
      </c>
      <c r="O30" s="46"/>
      <c r="P30" s="62" t="s">
        <v>41</v>
      </c>
      <c r="Q30" s="46"/>
      <c r="R30" s="62" t="s">
        <v>41</v>
      </c>
      <c r="S30" s="46"/>
      <c r="T30" s="63" t="s">
        <v>41</v>
      </c>
      <c r="U30" s="46"/>
      <c r="V30" s="63" t="s">
        <v>41</v>
      </c>
      <c r="W30" s="46"/>
      <c r="X30" s="63" t="s">
        <v>41</v>
      </c>
      <c r="Y30" s="46"/>
      <c r="Z30" s="63" t="s">
        <v>41</v>
      </c>
      <c r="AA30" s="46"/>
      <c r="AB30" s="63" t="s">
        <v>41</v>
      </c>
      <c r="AC30" s="154"/>
    </row>
    <row r="31" spans="1:29">
      <c r="A31" s="194"/>
      <c r="B31" s="198"/>
      <c r="C31" s="190" t="s">
        <v>58</v>
      </c>
      <c r="D31" s="190"/>
      <c r="E31" s="50"/>
      <c r="F31" s="58" t="s">
        <v>41</v>
      </c>
      <c r="G31" s="50"/>
      <c r="H31" s="58" t="s">
        <v>41</v>
      </c>
      <c r="I31" s="50"/>
      <c r="J31" s="58" t="s">
        <v>41</v>
      </c>
      <c r="K31" s="50"/>
      <c r="L31" s="58" t="s">
        <v>41</v>
      </c>
      <c r="M31" s="50"/>
      <c r="N31" s="58" t="s">
        <v>41</v>
      </c>
      <c r="O31" s="50"/>
      <c r="P31" s="58" t="s">
        <v>41</v>
      </c>
      <c r="Q31" s="50"/>
      <c r="R31" s="58" t="s">
        <v>41</v>
      </c>
      <c r="S31" s="50"/>
      <c r="T31" s="59" t="s">
        <v>41</v>
      </c>
      <c r="U31" s="50"/>
      <c r="V31" s="59" t="s">
        <v>41</v>
      </c>
      <c r="W31" s="50"/>
      <c r="X31" s="59" t="s">
        <v>41</v>
      </c>
      <c r="Y31" s="50"/>
      <c r="Z31" s="59" t="s">
        <v>41</v>
      </c>
      <c r="AA31" s="50"/>
      <c r="AB31" s="59" t="s">
        <v>41</v>
      </c>
      <c r="AC31" s="154"/>
    </row>
    <row r="32" spans="1:29">
      <c r="A32" s="194"/>
      <c r="B32" s="198"/>
      <c r="C32" s="187"/>
      <c r="D32" s="188"/>
      <c r="E32" s="50"/>
      <c r="F32" s="58" t="s">
        <v>41</v>
      </c>
      <c r="G32" s="50"/>
      <c r="H32" s="58" t="s">
        <v>41</v>
      </c>
      <c r="I32" s="50"/>
      <c r="J32" s="58" t="s">
        <v>41</v>
      </c>
      <c r="K32" s="50"/>
      <c r="L32" s="58" t="s">
        <v>41</v>
      </c>
      <c r="M32" s="50"/>
      <c r="N32" s="58" t="s">
        <v>41</v>
      </c>
      <c r="O32" s="50"/>
      <c r="P32" s="58" t="s">
        <v>41</v>
      </c>
      <c r="Q32" s="50"/>
      <c r="R32" s="58" t="s">
        <v>41</v>
      </c>
      <c r="S32" s="50"/>
      <c r="T32" s="59" t="s">
        <v>41</v>
      </c>
      <c r="U32" s="50"/>
      <c r="V32" s="59" t="s">
        <v>41</v>
      </c>
      <c r="W32" s="50"/>
      <c r="X32" s="59" t="s">
        <v>41</v>
      </c>
      <c r="Y32" s="50"/>
      <c r="Z32" s="59" t="s">
        <v>41</v>
      </c>
      <c r="AA32" s="50"/>
      <c r="AB32" s="59" t="s">
        <v>41</v>
      </c>
    </row>
    <row r="33" spans="1:28" ht="18.600000000000001" thickBot="1">
      <c r="A33" s="43"/>
      <c r="B33" s="199"/>
      <c r="C33" s="186" t="s">
        <v>54</v>
      </c>
      <c r="D33" s="186"/>
      <c r="E33" s="54">
        <f>SUM(E30:F32)</f>
        <v>0</v>
      </c>
      <c r="F33" s="70" t="s">
        <v>41</v>
      </c>
      <c r="G33" s="54">
        <f>SUM(G30:H32)</f>
        <v>0</v>
      </c>
      <c r="H33" s="70" t="s">
        <v>41</v>
      </c>
      <c r="I33" s="54">
        <f>SUM(I30:J32)</f>
        <v>0</v>
      </c>
      <c r="J33" s="70" t="s">
        <v>41</v>
      </c>
      <c r="K33" s="54">
        <f>SUM(K30:L32)</f>
        <v>0</v>
      </c>
      <c r="L33" s="70" t="s">
        <v>41</v>
      </c>
      <c r="M33" s="54">
        <f>SUM(M30:N32)</f>
        <v>0</v>
      </c>
      <c r="N33" s="70" t="s">
        <v>41</v>
      </c>
      <c r="O33" s="54">
        <f>SUM(O30:P32)</f>
        <v>0</v>
      </c>
      <c r="P33" s="70" t="s">
        <v>41</v>
      </c>
      <c r="Q33" s="54">
        <f>SUM(Q30:R32)</f>
        <v>0</v>
      </c>
      <c r="R33" s="70" t="s">
        <v>41</v>
      </c>
      <c r="S33" s="54">
        <f>SUM(S30:T32)</f>
        <v>0</v>
      </c>
      <c r="T33" s="71" t="s">
        <v>41</v>
      </c>
      <c r="U33" s="54">
        <f>SUM(U30:V32)</f>
        <v>0</v>
      </c>
      <c r="V33" s="71" t="s">
        <v>41</v>
      </c>
      <c r="W33" s="54">
        <f>SUM(W30:X32)</f>
        <v>0</v>
      </c>
      <c r="X33" s="71" t="s">
        <v>41</v>
      </c>
      <c r="Y33" s="54">
        <f>SUM(Y30:Z32)</f>
        <v>0</v>
      </c>
      <c r="Z33" s="71" t="s">
        <v>41</v>
      </c>
      <c r="AA33" s="54">
        <f>SUM(AA30:AB32)</f>
        <v>0</v>
      </c>
      <c r="AB33" s="71" t="s">
        <v>41</v>
      </c>
    </row>
    <row r="34" spans="1:28" ht="19.2" thickTop="1" thickBot="1">
      <c r="A34" s="43"/>
      <c r="B34" s="184" t="s">
        <v>59</v>
      </c>
      <c r="C34" s="185"/>
      <c r="D34" s="185"/>
      <c r="E34" s="49"/>
      <c r="F34" s="74" t="s">
        <v>41</v>
      </c>
      <c r="G34" s="49"/>
      <c r="H34" s="74" t="s">
        <v>41</v>
      </c>
      <c r="I34" s="49"/>
      <c r="J34" s="74" t="s">
        <v>41</v>
      </c>
      <c r="K34" s="49"/>
      <c r="L34" s="74" t="s">
        <v>41</v>
      </c>
      <c r="M34" s="49"/>
      <c r="N34" s="74" t="s">
        <v>41</v>
      </c>
      <c r="O34" s="49"/>
      <c r="P34" s="74" t="s">
        <v>41</v>
      </c>
      <c r="Q34" s="49"/>
      <c r="R34" s="74" t="s">
        <v>41</v>
      </c>
      <c r="S34" s="49"/>
      <c r="T34" s="75" t="s">
        <v>41</v>
      </c>
      <c r="U34" s="49"/>
      <c r="V34" s="75" t="s">
        <v>41</v>
      </c>
      <c r="W34" s="49"/>
      <c r="X34" s="75" t="s">
        <v>41</v>
      </c>
      <c r="Y34" s="49"/>
      <c r="Z34" s="75" t="s">
        <v>41</v>
      </c>
      <c r="AA34" s="49"/>
      <c r="AB34" s="75" t="s">
        <v>41</v>
      </c>
    </row>
    <row r="35" spans="1:28" ht="19.2" thickTop="1" thickBot="1">
      <c r="A35" s="43"/>
      <c r="B35" s="182" t="s">
        <v>60</v>
      </c>
      <c r="C35" s="183"/>
      <c r="D35" s="183"/>
      <c r="E35" s="52">
        <f>E29-E33-E34</f>
        <v>0</v>
      </c>
      <c r="F35" s="76" t="s">
        <v>41</v>
      </c>
      <c r="G35" s="52">
        <f>G29-G33-G34</f>
        <v>0</v>
      </c>
      <c r="H35" s="76" t="s">
        <v>41</v>
      </c>
      <c r="I35" s="52">
        <f>I29-I33-I34</f>
        <v>0</v>
      </c>
      <c r="J35" s="76" t="s">
        <v>41</v>
      </c>
      <c r="K35" s="52">
        <f>K29-K33-K34</f>
        <v>0</v>
      </c>
      <c r="L35" s="76" t="s">
        <v>41</v>
      </c>
      <c r="M35" s="52">
        <f>M29-M33-M34</f>
        <v>0</v>
      </c>
      <c r="N35" s="76" t="s">
        <v>41</v>
      </c>
      <c r="O35" s="52">
        <f>O29-O33-O34</f>
        <v>0</v>
      </c>
      <c r="P35" s="76" t="s">
        <v>41</v>
      </c>
      <c r="Q35" s="52">
        <f>Q29-Q33-Q34</f>
        <v>0</v>
      </c>
      <c r="R35" s="76" t="s">
        <v>41</v>
      </c>
      <c r="S35" s="52">
        <f>S29-S33-S34</f>
        <v>0</v>
      </c>
      <c r="T35" s="77" t="s">
        <v>41</v>
      </c>
      <c r="U35" s="52">
        <f>U29-U33-U34</f>
        <v>0</v>
      </c>
      <c r="V35" s="77" t="s">
        <v>41</v>
      </c>
      <c r="W35" s="52">
        <f>W29-W33-W34</f>
        <v>0</v>
      </c>
      <c r="X35" s="77" t="s">
        <v>41</v>
      </c>
      <c r="Y35" s="52">
        <f>Y29-Y33-Y34</f>
        <v>0</v>
      </c>
      <c r="Z35" s="77" t="s">
        <v>41</v>
      </c>
      <c r="AA35" s="52">
        <f>AA29-AA33-AA34</f>
        <v>0</v>
      </c>
      <c r="AB35" s="77" t="s">
        <v>41</v>
      </c>
    </row>
    <row r="36" spans="1:28" ht="19.5" customHeight="1" thickTop="1">
      <c r="B36" s="176" t="s">
        <v>63</v>
      </c>
      <c r="C36" s="177"/>
      <c r="D36" s="178"/>
      <c r="E36" s="81" t="s">
        <v>1</v>
      </c>
      <c r="F36" s="82" t="s">
        <v>34</v>
      </c>
      <c r="G36" s="81" t="s">
        <v>1</v>
      </c>
      <c r="H36" s="82" t="s">
        <v>34</v>
      </c>
      <c r="I36" s="81" t="s">
        <v>1</v>
      </c>
      <c r="J36" s="82" t="s">
        <v>34</v>
      </c>
      <c r="K36" s="81" t="s">
        <v>1</v>
      </c>
      <c r="L36" s="82" t="s">
        <v>34</v>
      </c>
      <c r="M36" s="81" t="s">
        <v>1</v>
      </c>
      <c r="N36" s="82" t="s">
        <v>34</v>
      </c>
      <c r="O36" s="81" t="s">
        <v>1</v>
      </c>
      <c r="P36" s="82" t="s">
        <v>34</v>
      </c>
      <c r="Q36" s="81" t="s">
        <v>1</v>
      </c>
      <c r="R36" s="82" t="s">
        <v>34</v>
      </c>
      <c r="S36" s="81" t="s">
        <v>1</v>
      </c>
      <c r="T36" s="82" t="s">
        <v>34</v>
      </c>
      <c r="U36" s="81" t="s">
        <v>1</v>
      </c>
      <c r="V36" s="82" t="s">
        <v>34</v>
      </c>
      <c r="W36" s="81" t="s">
        <v>1</v>
      </c>
      <c r="X36" s="82" t="s">
        <v>34</v>
      </c>
      <c r="Y36" s="81" t="s">
        <v>1</v>
      </c>
      <c r="Z36" s="82" t="s">
        <v>34</v>
      </c>
      <c r="AA36" s="81" t="s">
        <v>1</v>
      </c>
      <c r="AB36" s="82" t="s">
        <v>34</v>
      </c>
    </row>
    <row r="37" spans="1:28" ht="38.4" customHeight="1" thickBot="1">
      <c r="B37" s="179"/>
      <c r="C37" s="180"/>
      <c r="D37" s="181"/>
      <c r="E37" s="174" t="s">
        <v>62</v>
      </c>
      <c r="F37" s="175"/>
      <c r="G37" s="174" t="s">
        <v>62</v>
      </c>
      <c r="H37" s="175"/>
      <c r="I37" s="174" t="s">
        <v>62</v>
      </c>
      <c r="J37" s="175"/>
      <c r="K37" s="174" t="s">
        <v>62</v>
      </c>
      <c r="L37" s="175"/>
      <c r="M37" s="174" t="s">
        <v>62</v>
      </c>
      <c r="N37" s="175"/>
      <c r="O37" s="174" t="s">
        <v>62</v>
      </c>
      <c r="P37" s="175"/>
      <c r="Q37" s="174" t="s">
        <v>62</v>
      </c>
      <c r="R37" s="175"/>
      <c r="S37" s="174" t="s">
        <v>62</v>
      </c>
      <c r="T37" s="175"/>
      <c r="U37" s="174" t="s">
        <v>62</v>
      </c>
      <c r="V37" s="175"/>
      <c r="W37" s="174" t="s">
        <v>62</v>
      </c>
      <c r="X37" s="175"/>
      <c r="Y37" s="174" t="s">
        <v>62</v>
      </c>
      <c r="Z37" s="175"/>
      <c r="AA37" s="174" t="s">
        <v>62</v>
      </c>
      <c r="AB37" s="175"/>
    </row>
    <row r="38" spans="1:28" ht="18.600000000000001" thickTop="1"/>
  </sheetData>
  <sheetProtection algorithmName="SHA-512" hashValue="Li5ajvrKPUl1KJDOygqz3yFnpGa3NXmiZrV/EGZdiYt0b1aUkpNGKeWZbFM5MdtbPqLpzoM9xadOOpoRmiRnWQ==" saltValue="eq7B3rBMh3BViRUAWjUq7Q==" spinCount="100000" sheet="1" objects="1" scenarios="1"/>
  <mergeCells count="56">
    <mergeCell ref="B10:D10"/>
    <mergeCell ref="B9:D9"/>
    <mergeCell ref="B8:D8"/>
    <mergeCell ref="B7:D7"/>
    <mergeCell ref="A6:A20"/>
    <mergeCell ref="B6:D6"/>
    <mergeCell ref="B12:D12"/>
    <mergeCell ref="C19:D19"/>
    <mergeCell ref="C18:D18"/>
    <mergeCell ref="B14:B19"/>
    <mergeCell ref="B13:D13"/>
    <mergeCell ref="B11:D11"/>
    <mergeCell ref="B20:D20"/>
    <mergeCell ref="C33:D33"/>
    <mergeCell ref="C32:D32"/>
    <mergeCell ref="B23:D23"/>
    <mergeCell ref="B22:D22"/>
    <mergeCell ref="A21:A32"/>
    <mergeCell ref="B21:D21"/>
    <mergeCell ref="C31:D31"/>
    <mergeCell ref="B30:B33"/>
    <mergeCell ref="C30:D30"/>
    <mergeCell ref="B29:D29"/>
    <mergeCell ref="C27:D27"/>
    <mergeCell ref="C26:D26"/>
    <mergeCell ref="B25:B28"/>
    <mergeCell ref="C25:D25"/>
    <mergeCell ref="B24:D24"/>
    <mergeCell ref="C28:D28"/>
    <mergeCell ref="A1:AB1"/>
    <mergeCell ref="U37:V37"/>
    <mergeCell ref="W37:X37"/>
    <mergeCell ref="Y37:Z37"/>
    <mergeCell ref="AA37:AB37"/>
    <mergeCell ref="Q37:R37"/>
    <mergeCell ref="S37:T37"/>
    <mergeCell ref="E37:F37"/>
    <mergeCell ref="B36:D37"/>
    <mergeCell ref="G37:H37"/>
    <mergeCell ref="I37:J37"/>
    <mergeCell ref="K37:L37"/>
    <mergeCell ref="M37:N37"/>
    <mergeCell ref="O37:P37"/>
    <mergeCell ref="B35:D35"/>
    <mergeCell ref="B34:D34"/>
    <mergeCell ref="G3:H3"/>
    <mergeCell ref="G4:H4"/>
    <mergeCell ref="B3:F3"/>
    <mergeCell ref="B4:F4"/>
    <mergeCell ref="B2:AB2"/>
    <mergeCell ref="AC25:AC26"/>
    <mergeCell ref="AC30:AC31"/>
    <mergeCell ref="I3:N3"/>
    <mergeCell ref="I4:N4"/>
    <mergeCell ref="O3:T3"/>
    <mergeCell ref="O4:T4"/>
  </mergeCells>
  <phoneticPr fontId="3"/>
  <pageMargins left="0.7" right="0.7" top="0.75" bottom="0.75" header="0.3" footer="0.3"/>
  <pageSetup paperSize="9" scale="6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B018CC8C-ACCA-4488-81F3-F042F7EA58FD}">
          <x14:formula1>
            <xm:f>プルダウン!$B$1:$B$2</xm:f>
          </x14:formula1>
          <xm:sqref>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B045-DCE7-4560-B810-65FE2810F26B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1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45658</v>
      </c>
      <c r="C9" s="18">
        <f t="shared" ref="C9:C39" si="0">B9</f>
        <v>45658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v>1</v>
      </c>
    </row>
    <row r="10" spans="2:22" ht="21" customHeight="1">
      <c r="B10" s="28">
        <f t="shared" ref="B10:B39" si="6">IF(MONTH($B$9)=MONTH($B$9+ROW()-ROW($B$9)),$B$9+ROW()-ROW($B$9),"")</f>
        <v>45659</v>
      </c>
      <c r="C10" s="18">
        <f t="shared" si="0"/>
        <v>45659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v>2</v>
      </c>
    </row>
    <row r="11" spans="2:22" ht="21" customHeight="1">
      <c r="B11" s="29">
        <f t="shared" si="6"/>
        <v>45660</v>
      </c>
      <c r="C11" s="30">
        <f t="shared" si="0"/>
        <v>45660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v>3</v>
      </c>
    </row>
    <row r="12" spans="2:22" ht="21" customHeight="1">
      <c r="B12" s="28">
        <f t="shared" si="6"/>
        <v>45661</v>
      </c>
      <c r="C12" s="18">
        <f t="shared" si="0"/>
        <v>45661</v>
      </c>
      <c r="D12" s="19" t="str">
        <f t="shared" si="1"/>
        <v/>
      </c>
      <c r="E12" s="20" t="str">
        <f t="shared" si="2"/>
        <v>○</v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v>4</v>
      </c>
    </row>
    <row r="13" spans="2:22" ht="21" customHeight="1">
      <c r="B13" s="28">
        <f t="shared" si="6"/>
        <v>45662</v>
      </c>
      <c r="C13" s="18">
        <f t="shared" si="0"/>
        <v>45662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v>5</v>
      </c>
    </row>
    <row r="14" spans="2:22" ht="21" customHeight="1" thickBot="1">
      <c r="B14" s="29">
        <f t="shared" si="6"/>
        <v>45663</v>
      </c>
      <c r="C14" s="30">
        <f t="shared" si="0"/>
        <v>45663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v>6</v>
      </c>
    </row>
    <row r="15" spans="2:22" ht="21" customHeight="1">
      <c r="B15" s="28">
        <f t="shared" si="6"/>
        <v>45664</v>
      </c>
      <c r="C15" s="18">
        <f t="shared" si="0"/>
        <v>45664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45665</v>
      </c>
      <c r="C16" s="18">
        <f t="shared" si="0"/>
        <v>45665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45666</v>
      </c>
      <c r="C17" s="18">
        <f t="shared" si="0"/>
        <v>45666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45667</v>
      </c>
      <c r="C18" s="18">
        <f t="shared" si="0"/>
        <v>45667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45668</v>
      </c>
      <c r="C19" s="18">
        <f t="shared" si="0"/>
        <v>45668</v>
      </c>
      <c r="D19" s="19" t="str">
        <f t="shared" si="1"/>
        <v/>
      </c>
      <c r="E19" s="20" t="str">
        <f t="shared" si="2"/>
        <v>○</v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45669</v>
      </c>
      <c r="C20" s="18">
        <f t="shared" si="0"/>
        <v>45669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45670</v>
      </c>
      <c r="C21" s="18">
        <f t="shared" si="0"/>
        <v>45670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45671</v>
      </c>
      <c r="C22" s="18">
        <f t="shared" si="0"/>
        <v>45671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45672</v>
      </c>
      <c r="C23" s="18">
        <f t="shared" si="0"/>
        <v>45672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45673</v>
      </c>
      <c r="C24" s="18">
        <f t="shared" si="0"/>
        <v>45673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45674</v>
      </c>
      <c r="C25" s="18">
        <f t="shared" si="0"/>
        <v>45674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45675</v>
      </c>
      <c r="C26" s="18">
        <f t="shared" si="0"/>
        <v>45675</v>
      </c>
      <c r="D26" s="19" t="str">
        <f t="shared" si="1"/>
        <v/>
      </c>
      <c r="E26" s="20" t="str">
        <f t="shared" si="2"/>
        <v>○</v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45676</v>
      </c>
      <c r="C27" s="18">
        <f t="shared" si="0"/>
        <v>45676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45677</v>
      </c>
      <c r="C28" s="18">
        <f t="shared" si="0"/>
        <v>45677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45678</v>
      </c>
      <c r="C29" s="18">
        <f t="shared" si="0"/>
        <v>45678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45679</v>
      </c>
      <c r="C30" s="18">
        <f t="shared" si="0"/>
        <v>45679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45680</v>
      </c>
      <c r="C31" s="18">
        <f t="shared" si="0"/>
        <v>45680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45681</v>
      </c>
      <c r="C32" s="18">
        <f t="shared" si="0"/>
        <v>45681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45682</v>
      </c>
      <c r="C33" s="18">
        <f t="shared" si="0"/>
        <v>45682</v>
      </c>
      <c r="D33" s="19" t="str">
        <f t="shared" si="1"/>
        <v/>
      </c>
      <c r="E33" s="20" t="str">
        <f t="shared" si="2"/>
        <v>○</v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45683</v>
      </c>
      <c r="C34" s="18">
        <f t="shared" si="0"/>
        <v>45683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45684</v>
      </c>
      <c r="C35" s="18">
        <f t="shared" si="0"/>
        <v>45684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45685</v>
      </c>
      <c r="C36" s="18">
        <f t="shared" si="0"/>
        <v>45685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45686</v>
      </c>
      <c r="C37" s="18">
        <f t="shared" si="0"/>
        <v>45686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45687</v>
      </c>
      <c r="C38" s="18">
        <f t="shared" si="0"/>
        <v>45687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45688</v>
      </c>
      <c r="C39" s="18">
        <f t="shared" si="0"/>
        <v>45688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23</v>
      </c>
      <c r="E40" s="86">
        <f t="shared" si="7"/>
        <v>8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Bhsys7mxBg7sewUO+pRTu9xmqduR3Ug72nDB0QqHy9WBC7CrLDmw5/+FOdmc44VH18eKd98y/mfCh6H/wkuSWg==" saltValue="vpkT/5sOjoK+HK0OqQEcA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R7:R8"/>
    <mergeCell ref="O7:O8"/>
    <mergeCell ref="P7:P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23" priority="1">
      <formula>WEEKDAY(B9)=1</formula>
    </cfRule>
    <cfRule type="expression" dxfId="22" priority="2">
      <formula>WEEKDAY(B9)=7</formula>
    </cfRule>
  </conditionalFormatting>
  <dataValidations count="1">
    <dataValidation type="list" allowBlank="1" showInputMessage="1" sqref="P9:P39" xr:uid="{DA3E2A9A-A29A-4D83-AC04-37B86E752FB5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3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63C2B54B-1FAE-4B78-8958-4E009D6ACAF7}">
          <x14:formula1>
            <xm:f>プルダウン!$A$1</xm:f>
          </x14:formula1>
          <xm:sqref>F9:J39</xm:sqref>
        </x14:dataValidation>
        <x14:dataValidation type="list" allowBlank="1" showInputMessage="1" xr:uid="{8AF91389-E90E-4AF8-860C-E30753AADDF7}">
          <x14:formula1>
            <xm:f>プルダウン!$C$1:$C$12</xm:f>
          </x14:formula1>
          <xm:sqref>E2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00A5-7414-4143-B6E8-D01C99E8277E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2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45689</v>
      </c>
      <c r="C9" s="18">
        <f t="shared" ref="C9:C39" si="0">B9</f>
        <v>45689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f>'出勤簿(1)'!R9</f>
        <v>1</v>
      </c>
    </row>
    <row r="10" spans="2:22" ht="21" customHeight="1">
      <c r="B10" s="28">
        <f t="shared" ref="B10:B39" si="6">IF(MONTH($B$9)=MONTH($B$9+ROW()-ROW($B$9)),$B$9+ROW()-ROW($B$9),"")</f>
        <v>45690</v>
      </c>
      <c r="C10" s="18">
        <f t="shared" si="0"/>
        <v>45690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'出勤簿(1)'!R10</f>
        <v>2</v>
      </c>
    </row>
    <row r="11" spans="2:22" ht="21" customHeight="1">
      <c r="B11" s="29">
        <f t="shared" si="6"/>
        <v>45691</v>
      </c>
      <c r="C11" s="30">
        <f t="shared" si="0"/>
        <v>45691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'出勤簿(1)'!R11</f>
        <v>3</v>
      </c>
    </row>
    <row r="12" spans="2:22" ht="21" customHeight="1">
      <c r="B12" s="28">
        <f t="shared" si="6"/>
        <v>45692</v>
      </c>
      <c r="C12" s="18">
        <f t="shared" si="0"/>
        <v>45692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'出勤簿(1)'!R12</f>
        <v>4</v>
      </c>
    </row>
    <row r="13" spans="2:22" ht="21" customHeight="1">
      <c r="B13" s="28">
        <f t="shared" si="6"/>
        <v>45693</v>
      </c>
      <c r="C13" s="18">
        <f t="shared" si="0"/>
        <v>45693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'出勤簿(1)'!R13</f>
        <v>5</v>
      </c>
    </row>
    <row r="14" spans="2:22" ht="21" customHeight="1" thickBot="1">
      <c r="B14" s="29">
        <f t="shared" si="6"/>
        <v>45694</v>
      </c>
      <c r="C14" s="30">
        <f t="shared" si="0"/>
        <v>45694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f>'出勤簿(1)'!R14</f>
        <v>6</v>
      </c>
    </row>
    <row r="15" spans="2:22" ht="21" customHeight="1">
      <c r="B15" s="28">
        <f t="shared" si="6"/>
        <v>45695</v>
      </c>
      <c r="C15" s="18">
        <f t="shared" si="0"/>
        <v>45695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45696</v>
      </c>
      <c r="C16" s="18">
        <f t="shared" si="0"/>
        <v>45696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45697</v>
      </c>
      <c r="C17" s="18">
        <f t="shared" si="0"/>
        <v>45697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45698</v>
      </c>
      <c r="C18" s="18">
        <f t="shared" si="0"/>
        <v>45698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45699</v>
      </c>
      <c r="C19" s="18">
        <f t="shared" si="0"/>
        <v>45699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45700</v>
      </c>
      <c r="C20" s="18">
        <f t="shared" si="0"/>
        <v>45700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45701</v>
      </c>
      <c r="C21" s="18">
        <f t="shared" si="0"/>
        <v>45701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45702</v>
      </c>
      <c r="C22" s="18">
        <f t="shared" si="0"/>
        <v>45702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45703</v>
      </c>
      <c r="C23" s="18">
        <f t="shared" si="0"/>
        <v>45703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45704</v>
      </c>
      <c r="C24" s="18">
        <f t="shared" si="0"/>
        <v>45704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45705</v>
      </c>
      <c r="C25" s="18">
        <f t="shared" si="0"/>
        <v>45705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45706</v>
      </c>
      <c r="C26" s="18">
        <f t="shared" si="0"/>
        <v>45706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45707</v>
      </c>
      <c r="C27" s="18">
        <f t="shared" si="0"/>
        <v>45707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45708</v>
      </c>
      <c r="C28" s="18">
        <f t="shared" si="0"/>
        <v>45708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45709</v>
      </c>
      <c r="C29" s="18">
        <f t="shared" si="0"/>
        <v>45709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45710</v>
      </c>
      <c r="C30" s="18">
        <f t="shared" si="0"/>
        <v>45710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45711</v>
      </c>
      <c r="C31" s="18">
        <f t="shared" si="0"/>
        <v>45711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45712</v>
      </c>
      <c r="C32" s="18">
        <f t="shared" si="0"/>
        <v>45712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45713</v>
      </c>
      <c r="C33" s="18">
        <f t="shared" si="0"/>
        <v>45713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45714</v>
      </c>
      <c r="C34" s="18">
        <f t="shared" si="0"/>
        <v>45714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45715</v>
      </c>
      <c r="C35" s="18">
        <f t="shared" si="0"/>
        <v>45715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45716</v>
      </c>
      <c r="C36" s="18">
        <f t="shared" si="0"/>
        <v>45716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 t="str">
        <f t="shared" si="6"/>
        <v/>
      </c>
      <c r="C37" s="18" t="str">
        <f t="shared" si="0"/>
        <v/>
      </c>
      <c r="D37" s="19" t="str">
        <f t="shared" si="1"/>
        <v/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 t="str">
        <f t="shared" si="6"/>
        <v/>
      </c>
      <c r="C38" s="18" t="str">
        <f t="shared" si="0"/>
        <v/>
      </c>
      <c r="D38" s="19" t="str">
        <f t="shared" si="1"/>
        <v/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20</v>
      </c>
      <c r="E40" s="86">
        <f t="shared" si="7"/>
        <v>8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EgO0EE4tUoBg3aBBZrlW/x3tIst/HCt1o3NXAq55JD4WTqlk4HdxYhe45FknUUOUpqgpbAkxGQi2QpB8BQqr2g==" saltValue="B2/UGgYs0sbkHGQ7jfggig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21" priority="1">
      <formula>WEEKDAY(B9)=1</formula>
    </cfRule>
    <cfRule type="expression" dxfId="20" priority="2">
      <formula>WEEKDAY(B9)=7</formula>
    </cfRule>
  </conditionalFormatting>
  <dataValidations count="1">
    <dataValidation type="list" allowBlank="1" showInputMessage="1" sqref="P9:P39" xr:uid="{3390FD73-F302-4C2F-B19D-9B5BF91671A7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DEA618E-3752-4CB8-8E27-79DAEAC0F2DC}">
          <x14:formula1>
            <xm:f>プルダウン!$A$1</xm:f>
          </x14:formula1>
          <xm:sqref>F9:J39</xm:sqref>
        </x14:dataValidation>
        <x14:dataValidation type="list" allowBlank="1" showInputMessage="1" xr:uid="{E2A23B09-744F-430F-93F6-B52D5C33988C}">
          <x14:formula1>
            <xm:f>プルダウン!$C$1:$C$12</xm:f>
          </x14:formula1>
          <xm:sqref>E2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5D6B-4EF5-4A3B-BA32-C03AE783A265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3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45717</v>
      </c>
      <c r="C9" s="18">
        <f t="shared" ref="C9:C39" si="0">B9</f>
        <v>45717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f>'出勤簿(2)'!R9</f>
        <v>1</v>
      </c>
    </row>
    <row r="10" spans="2:22" ht="21" customHeight="1">
      <c r="B10" s="28">
        <f t="shared" ref="B10:B39" si="6">IF(MONTH($B$9)=MONTH($B$9+ROW()-ROW($B$9)),$B$9+ROW()-ROW($B$9),"")</f>
        <v>45718</v>
      </c>
      <c r="C10" s="18">
        <f t="shared" si="0"/>
        <v>45718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'出勤簿(2)'!R10</f>
        <v>2</v>
      </c>
    </row>
    <row r="11" spans="2:22" ht="21" customHeight="1">
      <c r="B11" s="29">
        <f t="shared" si="6"/>
        <v>45719</v>
      </c>
      <c r="C11" s="30">
        <f t="shared" si="0"/>
        <v>45719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'出勤簿(2)'!R11</f>
        <v>3</v>
      </c>
    </row>
    <row r="12" spans="2:22" ht="21" customHeight="1">
      <c r="B12" s="28">
        <f t="shared" si="6"/>
        <v>45720</v>
      </c>
      <c r="C12" s="18">
        <f t="shared" si="0"/>
        <v>45720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'出勤簿(2)'!R12</f>
        <v>4</v>
      </c>
    </row>
    <row r="13" spans="2:22" ht="21" customHeight="1">
      <c r="B13" s="28">
        <f t="shared" si="6"/>
        <v>45721</v>
      </c>
      <c r="C13" s="18">
        <f t="shared" si="0"/>
        <v>45721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'出勤簿(2)'!R13</f>
        <v>5</v>
      </c>
    </row>
    <row r="14" spans="2:22" ht="21" customHeight="1" thickBot="1">
      <c r="B14" s="29">
        <f t="shared" si="6"/>
        <v>45722</v>
      </c>
      <c r="C14" s="30">
        <f t="shared" si="0"/>
        <v>45722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f>'出勤簿(2)'!R14</f>
        <v>6</v>
      </c>
    </row>
    <row r="15" spans="2:22" ht="21" customHeight="1">
      <c r="B15" s="28">
        <f t="shared" si="6"/>
        <v>45723</v>
      </c>
      <c r="C15" s="18">
        <f t="shared" si="0"/>
        <v>45723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45724</v>
      </c>
      <c r="C16" s="18">
        <f t="shared" si="0"/>
        <v>45724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45725</v>
      </c>
      <c r="C17" s="18">
        <f t="shared" si="0"/>
        <v>45725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45726</v>
      </c>
      <c r="C18" s="18">
        <f t="shared" si="0"/>
        <v>45726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45727</v>
      </c>
      <c r="C19" s="18">
        <f t="shared" si="0"/>
        <v>45727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45728</v>
      </c>
      <c r="C20" s="18">
        <f t="shared" si="0"/>
        <v>45728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45729</v>
      </c>
      <c r="C21" s="18">
        <f t="shared" si="0"/>
        <v>45729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45730</v>
      </c>
      <c r="C22" s="18">
        <f t="shared" si="0"/>
        <v>45730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45731</v>
      </c>
      <c r="C23" s="18">
        <f t="shared" si="0"/>
        <v>45731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45732</v>
      </c>
      <c r="C24" s="18">
        <f t="shared" si="0"/>
        <v>45732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45733</v>
      </c>
      <c r="C25" s="18">
        <f t="shared" si="0"/>
        <v>45733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45734</v>
      </c>
      <c r="C26" s="18">
        <f t="shared" si="0"/>
        <v>45734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45735</v>
      </c>
      <c r="C27" s="18">
        <f t="shared" si="0"/>
        <v>45735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45736</v>
      </c>
      <c r="C28" s="18">
        <f t="shared" si="0"/>
        <v>45736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45737</v>
      </c>
      <c r="C29" s="18">
        <f t="shared" si="0"/>
        <v>45737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45738</v>
      </c>
      <c r="C30" s="18">
        <f t="shared" si="0"/>
        <v>45738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45739</v>
      </c>
      <c r="C31" s="18">
        <f t="shared" si="0"/>
        <v>45739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45740</v>
      </c>
      <c r="C32" s="18">
        <f t="shared" si="0"/>
        <v>45740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45741</v>
      </c>
      <c r="C33" s="18">
        <f t="shared" si="0"/>
        <v>45741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45742</v>
      </c>
      <c r="C34" s="18">
        <f t="shared" si="0"/>
        <v>45742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45743</v>
      </c>
      <c r="C35" s="18">
        <f t="shared" si="0"/>
        <v>45743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45744</v>
      </c>
      <c r="C36" s="18">
        <f t="shared" si="0"/>
        <v>45744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45745</v>
      </c>
      <c r="C37" s="18">
        <f t="shared" si="0"/>
        <v>45745</v>
      </c>
      <c r="D37" s="19" t="str">
        <f t="shared" si="1"/>
        <v/>
      </c>
      <c r="E37" s="20" t="str">
        <f t="shared" si="2"/>
        <v>○</v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45746</v>
      </c>
      <c r="C38" s="18">
        <f t="shared" si="0"/>
        <v>45746</v>
      </c>
      <c r="D38" s="19" t="str">
        <f t="shared" si="1"/>
        <v/>
      </c>
      <c r="E38" s="20" t="str">
        <f t="shared" si="2"/>
        <v>○</v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45747</v>
      </c>
      <c r="C39" s="18">
        <f t="shared" si="0"/>
        <v>45747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21</v>
      </c>
      <c r="E40" s="86">
        <f t="shared" si="7"/>
        <v>10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+mejA9/OW3faoPnq0jqWARJDSqpYQO1bdnCgr9sG8UmHFUVpVP6CXgIuY1yOCd6S3lggq0y9nWqKB4BDQvAPyw==" saltValue="vVLcAb+z4DO5QaijyCva1Q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9" priority="1">
      <formula>WEEKDAY(B9)=1</formula>
    </cfRule>
    <cfRule type="expression" dxfId="18" priority="2">
      <formula>WEEKDAY(B9)=7</formula>
    </cfRule>
  </conditionalFormatting>
  <dataValidations count="1">
    <dataValidation type="list" allowBlank="1" showInputMessage="1" sqref="P9:P39" xr:uid="{DD56746A-894C-4ECE-AD50-6CD7C9ECAD5F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C324EFA9-ED79-47BE-AEFD-3A80F849CAAA}">
          <x14:formula1>
            <xm:f>プルダウン!$A$1</xm:f>
          </x14:formula1>
          <xm:sqref>F9:J39</xm:sqref>
        </x14:dataValidation>
        <x14:dataValidation type="list" allowBlank="1" showInputMessage="1" xr:uid="{84AC2A2A-E608-4A3D-B769-D5946750E51B}">
          <x14:formula1>
            <xm:f>プルダウン!$C$1:$C$12</xm:f>
          </x14:formula1>
          <xm:sqref>E2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0495-5B6F-4EAF-A8D7-5254D8D86E08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4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45748</v>
      </c>
      <c r="C9" s="18">
        <f t="shared" ref="C9:C39" si="0">B9</f>
        <v>45748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f>'出勤簿(3)'!R9</f>
        <v>1</v>
      </c>
    </row>
    <row r="10" spans="2:22" ht="21" customHeight="1">
      <c r="B10" s="28">
        <f t="shared" ref="B10:B39" si="6">IF(MONTH($B$9)=MONTH($B$9+ROW()-ROW($B$9)),$B$9+ROW()-ROW($B$9),"")</f>
        <v>45749</v>
      </c>
      <c r="C10" s="18">
        <f t="shared" si="0"/>
        <v>45749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'出勤簿(3)'!R10</f>
        <v>2</v>
      </c>
    </row>
    <row r="11" spans="2:22" ht="21" customHeight="1">
      <c r="B11" s="29">
        <f t="shared" si="6"/>
        <v>45750</v>
      </c>
      <c r="C11" s="30">
        <f t="shared" si="0"/>
        <v>45750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'出勤簿(3)'!R11</f>
        <v>3</v>
      </c>
    </row>
    <row r="12" spans="2:22" ht="21" customHeight="1">
      <c r="B12" s="28">
        <f t="shared" si="6"/>
        <v>45751</v>
      </c>
      <c r="C12" s="18">
        <f t="shared" si="0"/>
        <v>45751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'出勤簿(3)'!R12</f>
        <v>4</v>
      </c>
    </row>
    <row r="13" spans="2:22" ht="21" customHeight="1">
      <c r="B13" s="28">
        <f t="shared" si="6"/>
        <v>45752</v>
      </c>
      <c r="C13" s="18">
        <f t="shared" si="0"/>
        <v>45752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'出勤簿(3)'!R13</f>
        <v>5</v>
      </c>
    </row>
    <row r="14" spans="2:22" ht="21" customHeight="1" thickBot="1">
      <c r="B14" s="29">
        <f t="shared" si="6"/>
        <v>45753</v>
      </c>
      <c r="C14" s="30">
        <f t="shared" si="0"/>
        <v>45753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f>'出勤簿(3)'!R14</f>
        <v>6</v>
      </c>
    </row>
    <row r="15" spans="2:22" ht="21" customHeight="1">
      <c r="B15" s="28">
        <f t="shared" si="6"/>
        <v>45754</v>
      </c>
      <c r="C15" s="18">
        <f t="shared" si="0"/>
        <v>45754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45755</v>
      </c>
      <c r="C16" s="18">
        <f t="shared" si="0"/>
        <v>45755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45756</v>
      </c>
      <c r="C17" s="18">
        <f t="shared" si="0"/>
        <v>45756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45757</v>
      </c>
      <c r="C18" s="18">
        <f t="shared" si="0"/>
        <v>45757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45758</v>
      </c>
      <c r="C19" s="18">
        <f t="shared" si="0"/>
        <v>45758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45759</v>
      </c>
      <c r="C20" s="18">
        <f t="shared" si="0"/>
        <v>45759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45760</v>
      </c>
      <c r="C21" s="18">
        <f t="shared" si="0"/>
        <v>45760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45761</v>
      </c>
      <c r="C22" s="18">
        <f t="shared" si="0"/>
        <v>45761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45762</v>
      </c>
      <c r="C23" s="18">
        <f t="shared" si="0"/>
        <v>45762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45763</v>
      </c>
      <c r="C24" s="18">
        <f t="shared" si="0"/>
        <v>45763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45764</v>
      </c>
      <c r="C25" s="18">
        <f t="shared" si="0"/>
        <v>45764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45765</v>
      </c>
      <c r="C26" s="18">
        <f t="shared" si="0"/>
        <v>45765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45766</v>
      </c>
      <c r="C27" s="18">
        <f t="shared" si="0"/>
        <v>45766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45767</v>
      </c>
      <c r="C28" s="18">
        <f t="shared" si="0"/>
        <v>45767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45768</v>
      </c>
      <c r="C29" s="18">
        <f t="shared" si="0"/>
        <v>45768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45769</v>
      </c>
      <c r="C30" s="18">
        <f t="shared" si="0"/>
        <v>45769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45770</v>
      </c>
      <c r="C31" s="18">
        <f t="shared" si="0"/>
        <v>45770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45771</v>
      </c>
      <c r="C32" s="18">
        <f t="shared" si="0"/>
        <v>45771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45772</v>
      </c>
      <c r="C33" s="18">
        <f t="shared" si="0"/>
        <v>45772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45773</v>
      </c>
      <c r="C34" s="18">
        <f t="shared" si="0"/>
        <v>45773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45774</v>
      </c>
      <c r="C35" s="18">
        <f t="shared" si="0"/>
        <v>45774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45775</v>
      </c>
      <c r="C36" s="18">
        <f t="shared" si="0"/>
        <v>45775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45776</v>
      </c>
      <c r="C37" s="18">
        <f t="shared" si="0"/>
        <v>45776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45777</v>
      </c>
      <c r="C38" s="18">
        <f t="shared" si="0"/>
        <v>45777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22</v>
      </c>
      <c r="E40" s="86">
        <f t="shared" si="7"/>
        <v>8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B6uibwDuZnC6aqotdMwzMBTbwFX6htANyjlw3Me0DUb7SJyfkaC3IamZJybTKQWlg1nWFN9xhhyzTohpLUgY3Q==" saltValue="M+AGGH0BJyIYkBEZaiv1nQ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7" priority="1">
      <formula>WEEKDAY(B9)=1</formula>
    </cfRule>
    <cfRule type="expression" dxfId="16" priority="2">
      <formula>WEEKDAY(B9)=7</formula>
    </cfRule>
  </conditionalFormatting>
  <dataValidations count="1">
    <dataValidation type="list" allowBlank="1" showInputMessage="1" sqref="P9:P39" xr:uid="{F8C045DF-690B-45AA-84BC-492D7C780093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2453E3A9-6324-4220-972E-EA9D6F957EFA}">
          <x14:formula1>
            <xm:f>プルダウン!$A$1</xm:f>
          </x14:formula1>
          <xm:sqref>F9:J39</xm:sqref>
        </x14:dataValidation>
        <x14:dataValidation type="list" allowBlank="1" showInputMessage="1" xr:uid="{C3C5EED9-6D3B-47AD-A4D3-3B35E058DDE9}">
          <x14:formula1>
            <xm:f>プルダウン!$C$1:$C$12</xm:f>
          </x14:formula1>
          <xm:sqref>E2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7556-D946-4E74-8C0B-897A5B88D4BB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07">
        <v>2025</v>
      </c>
      <c r="C2" s="107"/>
      <c r="D2" s="4" t="s">
        <v>0</v>
      </c>
      <c r="E2" s="5">
        <v>5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80">
        <f>賃金台帳!I4</f>
        <v>0</v>
      </c>
    </row>
    <row r="3" spans="2:22" ht="16.5" customHeight="1" thickTop="1">
      <c r="D3" s="108"/>
      <c r="E3" s="108"/>
      <c r="F3" s="108"/>
      <c r="G3" s="108"/>
      <c r="H3" s="10"/>
      <c r="I3" s="10"/>
      <c r="J3" s="10"/>
      <c r="K3" s="7"/>
      <c r="L3" s="8"/>
      <c r="M3" s="37"/>
      <c r="N3" s="38" t="s">
        <v>4</v>
      </c>
      <c r="O3" s="39"/>
      <c r="P3" s="80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123</v>
      </c>
      <c r="O5" s="39"/>
      <c r="P5" s="9"/>
    </row>
    <row r="6" spans="2:22" ht="16.5" customHeight="1" thickBot="1">
      <c r="B6" s="3"/>
      <c r="C6" s="3"/>
      <c r="I6" s="10"/>
      <c r="K6" s="224"/>
      <c r="L6" s="224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10" t="s">
        <v>6</v>
      </c>
      <c r="C7" s="112" t="s">
        <v>7</v>
      </c>
      <c r="D7" s="112" t="s">
        <v>17</v>
      </c>
      <c r="E7" s="112" t="s">
        <v>8</v>
      </c>
      <c r="F7" s="112" t="s">
        <v>9</v>
      </c>
      <c r="G7" s="112" t="s">
        <v>10</v>
      </c>
      <c r="H7" s="112" t="s">
        <v>11</v>
      </c>
      <c r="I7" s="112" t="s">
        <v>12</v>
      </c>
      <c r="J7" s="112" t="s">
        <v>13</v>
      </c>
      <c r="K7" s="120" t="s">
        <v>18</v>
      </c>
      <c r="L7" s="116" t="s">
        <v>19</v>
      </c>
      <c r="M7" s="120" t="s">
        <v>20</v>
      </c>
      <c r="N7" s="116" t="s">
        <v>23</v>
      </c>
      <c r="O7" s="116" t="s">
        <v>22</v>
      </c>
      <c r="P7" s="222" t="s">
        <v>14</v>
      </c>
      <c r="R7" s="114" t="s">
        <v>24</v>
      </c>
    </row>
    <row r="8" spans="2:22" s="16" customFormat="1" ht="36.75" customHeight="1">
      <c r="B8" s="111"/>
      <c r="C8" s="113"/>
      <c r="D8" s="113"/>
      <c r="E8" s="113"/>
      <c r="F8" s="113"/>
      <c r="G8" s="113"/>
      <c r="H8" s="113"/>
      <c r="I8" s="113"/>
      <c r="J8" s="113"/>
      <c r="K8" s="121"/>
      <c r="L8" s="117"/>
      <c r="M8" s="121"/>
      <c r="N8" s="117"/>
      <c r="O8" s="117"/>
      <c r="P8" s="223"/>
      <c r="R8" s="221"/>
    </row>
    <row r="9" spans="2:22" ht="21.75" customHeight="1">
      <c r="B9" s="17">
        <f>DATE($B$2, $E$2, 1)</f>
        <v>45778</v>
      </c>
      <c r="C9" s="18">
        <f t="shared" ref="C9:C39" si="0">B9</f>
        <v>45778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83">
        <f>'出勤簿(4)'!R9</f>
        <v>1</v>
      </c>
    </row>
    <row r="10" spans="2:22" ht="21" customHeight="1">
      <c r="B10" s="28">
        <f t="shared" ref="B10:B39" si="6">IF(MONTH($B$9)=MONTH($B$9+ROW()-ROW($B$9)),$B$9+ROW()-ROW($B$9),"")</f>
        <v>45779</v>
      </c>
      <c r="C10" s="18">
        <f t="shared" si="0"/>
        <v>45779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'出勤簿(4)'!R10</f>
        <v>2</v>
      </c>
    </row>
    <row r="11" spans="2:22" ht="21" customHeight="1">
      <c r="B11" s="29">
        <f t="shared" si="6"/>
        <v>45780</v>
      </c>
      <c r="C11" s="30">
        <f t="shared" si="0"/>
        <v>45780</v>
      </c>
      <c r="D11" s="19" t="str">
        <f t="shared" si="1"/>
        <v/>
      </c>
      <c r="E11" s="20" t="str">
        <f t="shared" si="2"/>
        <v>○</v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'出勤簿(4)'!R11</f>
        <v>3</v>
      </c>
    </row>
    <row r="12" spans="2:22" ht="21" customHeight="1">
      <c r="B12" s="28">
        <f t="shared" si="6"/>
        <v>45781</v>
      </c>
      <c r="C12" s="18">
        <f t="shared" si="0"/>
        <v>45781</v>
      </c>
      <c r="D12" s="19" t="str">
        <f t="shared" si="1"/>
        <v/>
      </c>
      <c r="E12" s="20" t="str">
        <f t="shared" si="2"/>
        <v>○</v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'出勤簿(4)'!R12</f>
        <v>4</v>
      </c>
    </row>
    <row r="13" spans="2:22" ht="21" customHeight="1">
      <c r="B13" s="28">
        <f t="shared" si="6"/>
        <v>45782</v>
      </c>
      <c r="C13" s="18">
        <f t="shared" si="0"/>
        <v>45782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'出勤簿(4)'!R13</f>
        <v>5</v>
      </c>
    </row>
    <row r="14" spans="2:22" ht="21" customHeight="1" thickBot="1">
      <c r="B14" s="29">
        <f t="shared" si="6"/>
        <v>45783</v>
      </c>
      <c r="C14" s="30">
        <f t="shared" si="0"/>
        <v>45783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84">
        <f>'出勤簿(4)'!R14</f>
        <v>6</v>
      </c>
    </row>
    <row r="15" spans="2:22" ht="21" customHeight="1">
      <c r="B15" s="28">
        <f t="shared" si="6"/>
        <v>45784</v>
      </c>
      <c r="C15" s="18">
        <f t="shared" si="0"/>
        <v>45784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45785</v>
      </c>
      <c r="C16" s="18">
        <f t="shared" si="0"/>
        <v>45785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45786</v>
      </c>
      <c r="C17" s="18">
        <f t="shared" si="0"/>
        <v>45786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45787</v>
      </c>
      <c r="C18" s="18">
        <f t="shared" si="0"/>
        <v>45787</v>
      </c>
      <c r="D18" s="19" t="str">
        <f t="shared" si="1"/>
        <v/>
      </c>
      <c r="E18" s="20" t="str">
        <f t="shared" si="2"/>
        <v>○</v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45788</v>
      </c>
      <c r="C19" s="18">
        <f t="shared" si="0"/>
        <v>45788</v>
      </c>
      <c r="D19" s="19" t="str">
        <f t="shared" si="1"/>
        <v/>
      </c>
      <c r="E19" s="20" t="str">
        <f t="shared" si="2"/>
        <v>○</v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45789</v>
      </c>
      <c r="C20" s="18">
        <f t="shared" si="0"/>
        <v>45789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45790</v>
      </c>
      <c r="C21" s="18">
        <f t="shared" si="0"/>
        <v>45790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45791</v>
      </c>
      <c r="C22" s="18">
        <f t="shared" si="0"/>
        <v>45791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45792</v>
      </c>
      <c r="C23" s="18">
        <f t="shared" si="0"/>
        <v>45792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45793</v>
      </c>
      <c r="C24" s="18">
        <f t="shared" si="0"/>
        <v>45793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45794</v>
      </c>
      <c r="C25" s="18">
        <f t="shared" si="0"/>
        <v>45794</v>
      </c>
      <c r="D25" s="19" t="str">
        <f t="shared" si="1"/>
        <v/>
      </c>
      <c r="E25" s="20" t="str">
        <f t="shared" si="2"/>
        <v>○</v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45795</v>
      </c>
      <c r="C26" s="18">
        <f t="shared" si="0"/>
        <v>45795</v>
      </c>
      <c r="D26" s="19" t="str">
        <f t="shared" si="1"/>
        <v/>
      </c>
      <c r="E26" s="20" t="str">
        <f t="shared" si="2"/>
        <v>○</v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45796</v>
      </c>
      <c r="C27" s="18">
        <f t="shared" si="0"/>
        <v>45796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45797</v>
      </c>
      <c r="C28" s="18">
        <f t="shared" si="0"/>
        <v>45797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45798</v>
      </c>
      <c r="C29" s="18">
        <f t="shared" si="0"/>
        <v>45798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45799</v>
      </c>
      <c r="C30" s="18">
        <f t="shared" si="0"/>
        <v>45799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45800</v>
      </c>
      <c r="C31" s="18">
        <f t="shared" si="0"/>
        <v>45800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45801</v>
      </c>
      <c r="C32" s="18">
        <f t="shared" si="0"/>
        <v>45801</v>
      </c>
      <c r="D32" s="19" t="str">
        <f t="shared" si="1"/>
        <v/>
      </c>
      <c r="E32" s="20" t="str">
        <f t="shared" si="2"/>
        <v>○</v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45802</v>
      </c>
      <c r="C33" s="18">
        <f t="shared" si="0"/>
        <v>45802</v>
      </c>
      <c r="D33" s="19" t="str">
        <f t="shared" si="1"/>
        <v/>
      </c>
      <c r="E33" s="20" t="str">
        <f t="shared" si="2"/>
        <v>○</v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45803</v>
      </c>
      <c r="C34" s="18">
        <f t="shared" si="0"/>
        <v>45803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45804</v>
      </c>
      <c r="C35" s="18">
        <f t="shared" si="0"/>
        <v>45804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45805</v>
      </c>
      <c r="C36" s="18">
        <f t="shared" si="0"/>
        <v>45805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45806</v>
      </c>
      <c r="C37" s="18">
        <f t="shared" si="0"/>
        <v>45806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45807</v>
      </c>
      <c r="C38" s="18">
        <f t="shared" si="0"/>
        <v>45807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45808</v>
      </c>
      <c r="C39" s="18">
        <f t="shared" si="0"/>
        <v>45808</v>
      </c>
      <c r="D39" s="19" t="str">
        <f t="shared" si="1"/>
        <v/>
      </c>
      <c r="E39" s="20" t="str">
        <f t="shared" si="2"/>
        <v>○</v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86">
        <f t="shared" ref="D40:J40" si="7">COUNTIF(D9:D39, "○")</f>
        <v>22</v>
      </c>
      <c r="E40" s="86">
        <f t="shared" si="7"/>
        <v>9</v>
      </c>
      <c r="F40" s="86">
        <f t="shared" si="7"/>
        <v>0</v>
      </c>
      <c r="G40" s="86">
        <f t="shared" si="7"/>
        <v>0</v>
      </c>
      <c r="H40" s="86">
        <f t="shared" si="7"/>
        <v>0</v>
      </c>
      <c r="I40" s="86">
        <f t="shared" si="7"/>
        <v>0</v>
      </c>
      <c r="J40" s="86">
        <f t="shared" si="7"/>
        <v>0</v>
      </c>
      <c r="K40" s="87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8BM9tYLlYyV6f4rap/ZE3Y1TTlcEgizweiXmhkBFDAVgtZ7HB0ppgHl8KL7fF5DyZC9n+dZdOJ2BUOXMnTcdnQ==" saltValue="LVFxrCBYx0362jqXUrd6gg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5" priority="1">
      <formula>WEEKDAY(B9)=1</formula>
    </cfRule>
    <cfRule type="expression" dxfId="14" priority="2">
      <formula>WEEKDAY(B9)=7</formula>
    </cfRule>
  </conditionalFormatting>
  <dataValidations count="1">
    <dataValidation type="list" allowBlank="1" showInputMessage="1" sqref="P9:P39" xr:uid="{B8F34EC7-BE99-4E4E-840A-6898A7D3F2F3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4F05B23C-BA9A-4092-9329-D599C881F214}">
          <x14:formula1>
            <xm:f>プルダウン!$A$1</xm:f>
          </x14:formula1>
          <xm:sqref>F9:J39</xm:sqref>
        </x14:dataValidation>
        <x14:dataValidation type="list" allowBlank="1" showInputMessage="1" xr:uid="{907F4654-CDBB-4882-BCC9-B8F81FFF55B1}">
          <x14:formula1>
            <xm:f>プルダウン!$C$1:$C$12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出勤簿（記入例）</vt:lpstr>
      <vt:lpstr>労働者名簿</vt:lpstr>
      <vt:lpstr>年次有給休暇管理簿</vt:lpstr>
      <vt:lpstr>賃金台帳</vt:lpstr>
      <vt:lpstr>出勤簿(1)</vt:lpstr>
      <vt:lpstr>出勤簿(2)</vt:lpstr>
      <vt:lpstr>出勤簿(3)</vt:lpstr>
      <vt:lpstr>出勤簿(4)</vt:lpstr>
      <vt:lpstr>出勤簿(5)</vt:lpstr>
      <vt:lpstr>出勤簿(6)</vt:lpstr>
      <vt:lpstr>出勤簿(7)</vt:lpstr>
      <vt:lpstr>出勤簿(8)</vt:lpstr>
      <vt:lpstr>出勤簿(9)</vt:lpstr>
      <vt:lpstr>出勤簿(10)</vt:lpstr>
      <vt:lpstr>出勤簿(11)</vt:lpstr>
      <vt:lpstr>出勤簿(12)</vt:lpstr>
      <vt:lpstr>プルダウン</vt:lpstr>
      <vt:lpstr>'出勤簿(1)'!Print_Area</vt:lpstr>
      <vt:lpstr>'出勤簿(10)'!Print_Area</vt:lpstr>
      <vt:lpstr>'出勤簿(11)'!Print_Area</vt:lpstr>
      <vt:lpstr>'出勤簿(12)'!Print_Area</vt:lpstr>
      <vt:lpstr>'出勤簿(2)'!Print_Area</vt:lpstr>
      <vt:lpstr>'出勤簿(3)'!Print_Area</vt:lpstr>
      <vt:lpstr>'出勤簿(4)'!Print_Area</vt:lpstr>
      <vt:lpstr>'出勤簿(5)'!Print_Area</vt:lpstr>
      <vt:lpstr>'出勤簿(6)'!Print_Area</vt:lpstr>
      <vt:lpstr>'出勤簿(7)'!Print_Area</vt:lpstr>
      <vt:lpstr>'出勤簿(8)'!Print_Area</vt:lpstr>
      <vt:lpstr>'出勤簿(9)'!Print_Area</vt:lpstr>
      <vt:lpstr>'出勤簿（記入例）'!Print_Area</vt:lpstr>
      <vt:lpstr>労働者名簿!Print_Area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2024-08-31T10:00:44Z</dcterms:created>
  <dcterms:modified xsi:type="dcterms:W3CDTF">2025-04-05T02:51:10Z</dcterms:modified>
</cp:coreProperties>
</file>